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2334623\Box Sync\Investor Relations\2020\Earnings\4Q\Website materials\"/>
    </mc:Choice>
  </mc:AlternateContent>
  <xr:revisionPtr revIDLastSave="0" documentId="13_ncr:1_{4EF96DC5-12A2-43D8-892A-3505F117022A}" xr6:coauthVersionLast="45" xr6:coauthVersionMax="45" xr10:uidLastSave="{00000000-0000-0000-0000-000000000000}"/>
  <bookViews>
    <workbookView xWindow="-110" yWindow="-110" windowWidth="19420" windowHeight="10420" xr2:uid="{0FE6C464-9732-4472-9C7A-05DA6646E5B9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guv3" hidden="1">{"K GuV o. Kommentar",#N/A,FALSE,"Kaufhof"}</definedName>
    <definedName name="____guv3" hidden="1">{"K GuV o. Kommentar",#N/A,FALSE,"Kaufhof"}</definedName>
    <definedName name="____KEY2" hidden="1">#REF!</definedName>
    <definedName name="____sky2" hidden="1">{"Summary analysis",#N/A,FALSE,"Total";"OCPH analysis",#N/A,FALSE,"Total";"detail analysis",#N/A,FALSE,"Total"}</definedName>
    <definedName name="___guv3" hidden="1">{"K GuV o. Kommentar",#N/A,FALSE,"Kaufhof"}</definedName>
    <definedName name="___KEY2" hidden="1">#REF!</definedName>
    <definedName name="___sky2" hidden="1">{"Summary analysis",#N/A,FALSE,"Total";"OCPH analysis",#N/A,FALSE,"Total";"detail analysis",#N/A,FALSE,"Total"}</definedName>
    <definedName name="__123Graph_A" hidden="1">[1]A!#REF!</definedName>
    <definedName name="__123Graph_AASSY" hidden="1">#REF!</definedName>
    <definedName name="__123Graph_AChart1" hidden="1">[1]A!#REF!</definedName>
    <definedName name="__123Graph_AChart2" hidden="1">[1]A!#REF!</definedName>
    <definedName name="__123Graph_AChart3" hidden="1">[1]A!#REF!</definedName>
    <definedName name="__123Graph_AChart4" hidden="1">[1]A!#REF!</definedName>
    <definedName name="__123Graph_AChart5" hidden="1">[1]A!#REF!</definedName>
    <definedName name="__123Graph_AChart6" hidden="1">[1]A!#REF!</definedName>
    <definedName name="__123Graph_AChart7" hidden="1">[1]A!#REF!</definedName>
    <definedName name="__123Graph_ACurrent" hidden="1">[1]A!#REF!</definedName>
    <definedName name="__123Graph_B" hidden="1">[1]A!#REF!</definedName>
    <definedName name="__123Graph_BChart1" hidden="1">[1]A!#REF!</definedName>
    <definedName name="__123Graph_BChart2" hidden="1">[1]A!#REF!</definedName>
    <definedName name="__123Graph_BChart3" hidden="1">[1]A!#REF!</definedName>
    <definedName name="__123Graph_BChart4" hidden="1">[1]A!#REF!</definedName>
    <definedName name="__123Graph_BChart5" hidden="1">[1]A!#REF!</definedName>
    <definedName name="__123Graph_BChart6" hidden="1">[1]A!#REF!</definedName>
    <definedName name="__123Graph_BChart7" hidden="1">[1]A!#REF!</definedName>
    <definedName name="__123Graph_BCurrent" hidden="1">[1]A!#REF!</definedName>
    <definedName name="__123Graph_C" hidden="1">[1]A!#REF!</definedName>
    <definedName name="__123Graph_CChart1" hidden="1">[1]A!#REF!</definedName>
    <definedName name="__123Graph_CChart2" hidden="1">[1]A!#REF!</definedName>
    <definedName name="__123Graph_CChart3" hidden="1">[1]A!#REF!</definedName>
    <definedName name="__123Graph_CChart4" hidden="1">[1]A!#REF!</definedName>
    <definedName name="__123Graph_CChart5" hidden="1">[1]A!#REF!</definedName>
    <definedName name="__123Graph_CChart6" hidden="1">[1]A!#REF!</definedName>
    <definedName name="__123Graph_CChart7" hidden="1">[1]A!#REF!</definedName>
    <definedName name="__123Graph_CCurrent" hidden="1">[1]A!#REF!</definedName>
    <definedName name="__123Graph_D" hidden="1">[1]A!#REF!</definedName>
    <definedName name="__123Graph_DChart1" hidden="1">[1]A!#REF!</definedName>
    <definedName name="__123Graph_DChart2" hidden="1">[1]A!#REF!</definedName>
    <definedName name="__123Graph_DChart3" hidden="1">[1]A!#REF!</definedName>
    <definedName name="__123Graph_DChart4" hidden="1">[1]A!#REF!</definedName>
    <definedName name="__123Graph_DChart5" hidden="1">[1]A!#REF!</definedName>
    <definedName name="__123Graph_DChart6" hidden="1">[1]A!#REF!</definedName>
    <definedName name="__123Graph_DChart7" hidden="1">[1]A!#REF!</definedName>
    <definedName name="__123Graph_DCurrent" hidden="1">[1]A!#REF!</definedName>
    <definedName name="__123Graph_E" hidden="1">[1]A!#REF!</definedName>
    <definedName name="__123Graph_EChart1" hidden="1">[1]A!#REF!</definedName>
    <definedName name="__123Graph_EChart2" hidden="1">[1]A!#REF!</definedName>
    <definedName name="__123Graph_EChart3" hidden="1">[1]A!#REF!</definedName>
    <definedName name="__123Graph_EChart4" hidden="1">[1]A!#REF!</definedName>
    <definedName name="__123Graph_EChart5" hidden="1">[1]A!#REF!</definedName>
    <definedName name="__123Graph_EChart6" hidden="1">[1]A!#REF!</definedName>
    <definedName name="__123Graph_EChart7" hidden="1">[1]A!#REF!</definedName>
    <definedName name="__123Graph_ECurrent" hidden="1">[1]A!#REF!</definedName>
    <definedName name="__123Graph_F" hidden="1">'[2]By Month'!$K$45:$K$69</definedName>
    <definedName name="__123Graph_X" hidden="1">[1]A!#REF!</definedName>
    <definedName name="__123Graph_XChart1" hidden="1">[1]A!#REF!</definedName>
    <definedName name="__123Graph_XChart2" hidden="1">[1]A!#REF!</definedName>
    <definedName name="__123Graph_XChart3" hidden="1">[1]A!#REF!</definedName>
    <definedName name="__123Graph_XChart4" hidden="1">[1]A!#REF!</definedName>
    <definedName name="__123Graph_XChart5" hidden="1">[1]A!#REF!</definedName>
    <definedName name="__123Graph_XChart6" hidden="1">[1]A!#REF!</definedName>
    <definedName name="__123Graph_XChart7" hidden="1">[1]A!#REF!</definedName>
    <definedName name="__123Graph_XCurrent" hidden="1">[1]A!#REF!</definedName>
    <definedName name="__AS1" hidden="1">{"comp1",#N/A,FALSE,"COMPS";"footnotes",#N/A,FALSE,"COMPS"}</definedName>
    <definedName name="__ay53" hidden="1">{#N/A,#N/A,FALSE,"Summary";#N/A,#N/A,FALSE,"Total";#N/A,#N/A,FALSE,"Total ex Swe";#N/A,#N/A,FALSE,"Volume";#N/A,#N/A,FALSE,"Expenses";#N/A,#N/A,FALSE,"CM Var";#N/A,#N/A,FALSE,"YTD Var"}</definedName>
    <definedName name="__FDS_HYPERLINK_TOGGLE_STATE__" hidden="1">"ON"</definedName>
    <definedName name="__FDS_UNIQUE_RANGE_ID_GENERATOR_COUNTER" hidden="1">37</definedName>
    <definedName name="__guv3" hidden="1">{"K GuV o. Kommentar",#N/A,FALSE,"Kaufhof"}</definedName>
    <definedName name="__IPU2" hidden="1">{"summary",#N/A,FALSE,"Summary";"daily",#N/A,FALSE,"Daily";"detail",#N/A,FALSE,"Detail";"flash",#N/A,FALSE,"Flash";"revenue",#N/A,FALSE,"PDF";"fxexp",#N/A,FALSE,"PDF";"headcount",#N/A,FALSE,"PDF"}</definedName>
    <definedName name="__KEY2" hidden="1">#REF!</definedName>
    <definedName name="__sky2" hidden="1">{"Summary analysis",#N/A,FALSE,"Total";"OCPH analysis",#N/A,FALSE,"Total";"detail analysis",#N/A,FALSE,"Total"}</definedName>
    <definedName name="_1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hs_src_window.fat&amp;display_string=Audit&amp;DYN_ARGS=TRUE&amp;VAR:ID1=415528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hs_src_window.fat&amp;display_string=Audit&amp;DYN_ARGS=TRUE&amp;VAR:ID1=710755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hs_src_window.fat&amp;display_string=Audit&amp;DYN_ARGS=TRUE&amp;VAR:ID1=710755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Graph_G" hidden="1">[1]A!#REF!</definedName>
    <definedName name="_124Graph_Bchart7" hidden="1">[1]A!#REF!</definedName>
    <definedName name="_127__FDSAUDITLINK__" hidden="1">{"fdsup://IBCentral/FAT Viewer?action=UPDATE&amp;creator=factset&amp;DOC_NAME=fat:reuters_qtrly_shs_src_window.fat&amp;display_string=Audit&amp;DYN_ARGS=TRUE&amp;VAR:ID1=435969&amp;VAR:RCODE=FDSSHSOUTDEPS&amp;VAR:SDATE=20110699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semi_shs_src_window.fat&amp;display_string=Audit&amp;DYN_ARGS=TRUE&amp;VAR:ID1=595140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hs_src_window.fat&amp;display_string=Audit&amp;DYN_ARGS=TRUE&amp;VAR:ID1=710755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semi_shs_src_window.fat&amp;display_string=Audit&amp;DYN_ARGS=TRUE&amp;VAR:ID1=B164FY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hs_src_window.fat&amp;display_string=Audit&amp;DYN_ARGS=TRUE&amp;VAR:ID1=408517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semi_shs_src_window.fat&amp;display_string=Audit&amp;DYN_ARGS=TRUE&amp;VAR:ID1=595140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hs_src_window.fat&amp;display_string=Audit&amp;DYN_ARGS=TRUE&amp;VAR:ID1=435969&amp;VAR:RCODE=FDSSHSOUTDEPS&amp;VAR:SDATE=20110699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hs_src_window.fat&amp;display_string=Audit&amp;DYN_ARGS=TRUE&amp;VAR:ID1=B1RMFT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semi_shs_src_window.fat&amp;display_string=Audit&amp;DYN_ARGS=TRUE&amp;VAR:ID1=595140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hs_src_window.fat&amp;display_string=Audit&amp;DYN_ARGS=TRUE&amp;VAR:ID1=415528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semi_shs_src_window.fat&amp;display_string=Audit&amp;DYN_ARGS=TRUE&amp;VAR:ID1=B164FY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semi_source_window.fat&amp;display_string=Audit&amp;DYN_ARGS=TRUE&amp;VAR:ID1=415528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hs_src_window.fat&amp;display_string=Audit&amp;DYN_ARGS=TRUE&amp;VAR:ID1=408517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semi_source_window.fat&amp;display_string=Audit&amp;DYN_ARGS=TRUE&amp;VAR:ID1=B164FY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semi_source_window.fat&amp;display_string=Audit&amp;DYN_ARGS=TRUE&amp;VAR:ID1=595140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415528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hs_src_window.fat&amp;display_string=Audit&amp;DYN_ARGS=TRUE&amp;VAR:ID1=435969&amp;VAR:RCODE=FDSSHSOUTDEPS&amp;VAR:SDATE=20110699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hs_src_window.fat&amp;display_string=Audit&amp;DYN_ARGS=TRUE&amp;VAR:ID1=B1RMFT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semi_shs_src_window.fat&amp;display_string=Audit&amp;DYN_ARGS=TRUE&amp;VAR:ID1=595140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710755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semi_source_window.fat&amp;display_string=Audit&amp;DYN_ARGS=TRUE&amp;VAR:ID1=408517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hs_src_window.fat&amp;display_string=Audit&amp;DYN_ARGS=TRUE&amp;VAR:ID1=435969&amp;VAR:RCODE=FDSSHSOUTDEPS&amp;VAR:SDATE=20110699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hs_src_window.fat&amp;display_string=Audit&amp;DYN_ARGS=TRUE&amp;VAR:ID1=408517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hs_src_window.fat&amp;display_string=Audit&amp;DYN_ARGS=TRUE&amp;VAR:ID1=710755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B1RMFT&amp;VAR:RCODE=FDSSHSOUTDEPS&amp;VAR:SDATE=20110999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hs_src_window.fat&amp;display_string=Audit&amp;DYN_ARGS=TRUE&amp;VAR:ID1=B164FY&amp;VAR:RCODE=FDSSHSOUTDEPS&amp;VAR:SDATE=40862&amp;VAR:FREQ=FSA&amp;VAR:RELITEM=RP&amp;VAR:CURRENCY=&amp;VAR:CURRSOURCE=EXSH","ARE&amp;VAR:NATFREQ=FSA&amp;VAR:RFIELD=FINALIZED&amp;VAR:DB_TYPE=&amp;VAR:UNITS=M&amp;window=popup&amp;width=450&amp;height=300&amp;START_MAXIMIZED=FALSE"}</definedName>
    <definedName name="_ay53" hidden="1">{#N/A,#N/A,FALSE,"Summary";#N/A,#N/A,FALSE,"Total";#N/A,#N/A,FALSE,"Total ex Swe";#N/A,#N/A,FALSE,"Volume";#N/A,#N/A,FALSE,"Expenses";#N/A,#N/A,FALSE,"CM Var";#N/A,#N/A,FALSE,"YTD Var"}</definedName>
    <definedName name="_bdm._6DE9FD41CF0248559D918CB423239EC7" hidden="1">'[3]Data Arrangement'!$A:$IV</definedName>
    <definedName name="_bdm.0256EA243483496788E3C20C05D119D2.edm" hidden="1">#REF!</definedName>
    <definedName name="_bdm.0CADBC4263594D8C93F0BB9D6710066F.edm" hidden="1">#REF!</definedName>
    <definedName name="_bdm.1CEE895BAA7B41D59F88EC619FDEF041.edm" hidden="1">#REF!</definedName>
    <definedName name="_bdm.6DA1776F93174874B4ED288565DD5EF0.edm" hidden="1">#REF!</definedName>
    <definedName name="_bdm.6DE9FD41CF0248559D918CB423239EC7.edm" hidden="1">#REF!</definedName>
    <definedName name="_bdm.744156CE2F6F484F91F1EC802C578DD9.edm" hidden="1">#REF!</definedName>
    <definedName name="_bdm.767C9B2368C24886977F9CBBC0F09491.edm" hidden="1">#REF!</definedName>
    <definedName name="_bdm.824B1CF556124E049B893A8E075A8708.edm" hidden="1">#REF!</definedName>
    <definedName name="_bdm.B5492AAD4F1F48ED93267293ABCA8271.edm" hidden="1">#REF!</definedName>
    <definedName name="_bdm.BA7DF401FF66448AB626C492D77D0998.edm" hidden="1">#REF!</definedName>
    <definedName name="_bdm.E1A02E1A00DD474184FB5DD5C3D47C87.edm" hidden="1">#REF!</definedName>
    <definedName name="_boh2" hidden="1">{"inventory",#N/A,FALSE,"Inven. Turns 97 Rep";"sales",#N/A,FALSE,"Inven. Turns 97 Rep";"turns",#N/A,FALSE,"Inven. Turns 97 Rep";"days",#N/A,FALSE,"Inven. Turns 97 Rep"}</definedName>
    <definedName name="_cf1" hidden="1">{"raatios",#N/A,FALSE,"A";"ratios",#N/A,FALSE,"B";"ratios",#N/A,FALSE,"C";"ratios",#N/A,FALSE,"D";"ratios",#N/A,FALSE,"F"}</definedName>
    <definedName name="_Fill" hidden="1">'[4]#REF'!$N$8</definedName>
    <definedName name="_xlnm._FilterDatabase" hidden="1">#REF!</definedName>
    <definedName name="_guv3" hidden="1">{"K GuV o. Kommentar",#N/A,FALSE,"Kaufhof"}</definedName>
    <definedName name="_IPU2" hidden="1">{"summary",#N/A,FALSE,"Summary";"daily",#N/A,FALSE,"Daily";"detail",#N/A,FALSE,"Detail";"flash",#N/A,FALSE,"Flash";"revenue",#N/A,FALSE,"PDF";"fxexp",#N/A,FALSE,"PDF";"headcount",#N/A,FALSE,"PDF"}</definedName>
    <definedName name="_ish2" hidden="1">{"'POTORD'!$A$2:$G$40"}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Parse_In" hidden="1">'[5]Total road area'!#REF!</definedName>
    <definedName name="_Q3" hidden="1">{"receivables",#N/A,FALSE,"SII 99";"sales",#N/A,FALSE,"SII 99";"turns",#N/A,FALSE,"SII 99";"pastdue",#N/A,FALSE,"SII 99"}</definedName>
    <definedName name="_Regression_Out" hidden="1">'[6]2. Asia'!$C$541</definedName>
    <definedName name="_Regression_X" hidden="1">'[6]2. Asia'!$M$517:$M$534</definedName>
    <definedName name="_Regression_Y" hidden="1">'[6]2. Asia'!$E$517:$E$534</definedName>
    <definedName name="_sky2" hidden="1">{"Summary analysis",#N/A,FALSE,"Total";"OCPH analysis",#N/A,FALSE,"Total";"detail analysis",#N/A,FALSE,"Total"}</definedName>
    <definedName name="_Sort" hidden="1">#REF!</definedName>
    <definedName name="_Table1_In1" hidden="1">'[6]2. Asia'!$E$14</definedName>
    <definedName name="_Table1_Out" hidden="1">'[6]2. Asia'!$H$710:$O$744</definedName>
    <definedName name="a." hidden="1">{#N/A,#N/A,TRUE,"KEY DATA";#N/A,#N/A,TRUE,"KEY DATA Base Case";#N/A,#N/A,TRUE,"JULY";#N/A,#N/A,TRUE,"AUG";#N/A,#N/A,TRUE,"SEPT";#N/A,#N/A,TRUE,"3Q"}</definedName>
    <definedName name="A.." hidden="1">{#N/A,#N/A,TRUE,"KEY DATA";#N/A,#N/A,TRUE,"KEY DATA Base Case";#N/A,#N/A,TRUE,"JULY";#N/A,#N/A,TRUE,"AUG";#N/A,#N/A,TRUE,"SEPT";#N/A,#N/A,TRUE,"3Q"}</definedName>
    <definedName name="a_1" hidden="1">{#N/A,#N/A,TRUE,"KEY DATA";#N/A,#N/A,TRUE,"KEY DATA Base Case";#N/A,#N/A,TRUE,"JULY";#N/A,#N/A,TRUE,"AUG";#N/A,#N/A,TRUE,"SEPT";#N/A,#N/A,TRUE,"3Q"}</definedName>
    <definedName name="AA_1" hidden="1">{"raatios",#N/A,FALSE,"A";"ratios",#N/A,FALSE,"B";"ratios",#N/A,FALSE,"C";"ratios",#N/A,FALSE,"D";"ratios",#N/A,FALSE,"F"}</definedName>
    <definedName name="aaa." hidden="1">{#N/A,#N/A,TRUE,"KEY DATA";#N/A,#N/A,TRUE,"KEY DATA Base Case";#N/A,#N/A,TRUE,"JULY";#N/A,#N/A,TRUE,"AUG";#N/A,#N/A,TRUE,"SEPT";#N/A,#N/A,TRUE,"3Q"}</definedName>
    <definedName name="aaa_1" hidden="1">{#N/A,#N/A,TRUE,"KEY DATA";#N/A,#N/A,TRUE,"KEY DATA Base Case";#N/A,#N/A,TRUE,"JULY";#N/A,#N/A,TRUE,"AUG";#N/A,#N/A,TRUE,"SEPT";#N/A,#N/A,TRUE,"3Q"}</definedName>
    <definedName name="AAA_DOCTOPS" hidden="1">"AAA_SET"</definedName>
    <definedName name="AAA_duser" hidden="1">"OFF"</definedName>
    <definedName name="aaaa_1" hidden="1">{"raatios",#N/A,FALSE,"A";"ratios",#N/A,FALSE,"B";"ratios",#N/A,FALSE,"C";"ratios",#N/A,FALSE,"D";"ratios",#N/A,FALSE,"F"}</definedName>
    <definedName name="aaaaaa" hidden="1">{#N/A,#N/A,FALSE,"Ventilation";#N/A,#N/A,FALSE,"Courbe1";#N/A,#N/A,FALSE,"Courbe2"}</definedName>
    <definedName name="aaaaaaa" hidden="1">{"raatios",#N/A,FALSE,"A";"ratios",#N/A,FALSE,"B";"ratios",#N/A,FALSE,"C";"ratios",#N/A,FALSE,"D";"ratios",#N/A,FALSE,"F"}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b_1" hidden="1">{"raatios",#N/A,FALSE,"A";"ratios",#N/A,FALSE,"B";"ratios",#N/A,FALSE,"C";"ratios",#N/A,FALSE,"D";"ratios",#N/A,FALSE,"F"}</definedName>
    <definedName name="AccessDatabase" hidden="1">"C:\Documenti\DR4 4Q 97\Journal Entries.mdb"</definedName>
    <definedName name="ADDS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aeyh" hidden="1">{#N/A,#N/A,FALSE,"UK";#N/A,#N/A,FALSE,"FR";#N/A,#N/A,FALSE,"SWE";#N/A,#N/A,FALSE,"BE";#N/A,#N/A,FALSE,"IT";#N/A,#N/A,FALSE,"SP";#N/A,#N/A,FALSE,"GE";#N/A,#N/A,FALSE,"PO";#N/A,#N/A,FALSE,"SWI";#N/A,#N/A,FALSE,"NON"}</definedName>
    <definedName name="anscount" hidden="1">1</definedName>
    <definedName name="AS2DocOpenMode" hidden="1">"AS2DocumentEdit"</definedName>
    <definedName name="asdf" hidden="1">{#N/A,#N/A,FALSE,"AIM";#N/A,#N/A,FALSE,"Africa";#N/A,#N/A,FALSE,"India";#N/A,#N/A,FALSE,"Gulf";#N/A,#N/A,FALSE,"Saudi";#N/A,#N/A,FALSE,"CJe0 backlog";#N/A,#N/A,FALSE,"Actual orders";#N/A,#N/A,FALSE,"CMS"}</definedName>
    <definedName name="asdfas" hidden="1">{#N/A,#N/A,TRUE,"MTHLY-CV";#N/A,#N/A,TRUE,"CV";#N/A,#N/A,TRUE,"INT_FEES_DRR_DEPR";#N/A,#N/A,TRUE,"OTHER_LEASE"}</definedName>
    <definedName name="Asia" hidden="1">{"summary",#N/A,FALSE,"Summary";"daily",#N/A,FALSE,"Daily";"detail",#N/A,FALSE,"Detail";"flash",#N/A,FALSE,"Flash";"revenue",#N/A,FALSE,"PDF";"fxexp",#N/A,FALSE,"PDF";"headcount",#N/A,FALSE,"PDF"}</definedName>
    <definedName name="awtgf" hidden="1">{#N/A,#N/A,FALSE,"UK";#N/A,#N/A,FALSE,"FR";#N/A,#N/A,FALSE,"SWE";#N/A,#N/A,FALSE,"BE";#N/A,#N/A,FALSE,"IT";#N/A,#N/A,FALSE,"SP";#N/A,#N/A,FALSE,"GE";#N/A,#N/A,FALSE,"PO";#N/A,#N/A,FALSE,"SWI";#N/A,#N/A,FALSE,"NON"}</definedName>
    <definedName name="az" hidden="1">{#N/A,#N/A,FALSE,"Ventilation";#N/A,#N/A,FALSE,"Courbe1";#N/A,#N/A,FALSE,"Courbe2"}</definedName>
    <definedName name="b" hidden="1">{"Summary analysis",#N/A,FALSE,"Total";"OCPH analysis",#N/A,FALSE,"Total";"detail analysis",#N/A,FALSE,"Total"}</definedName>
    <definedName name="B_1" hidden="1">{#N/A,#N/A,TRUE,"KEY DATA";#N/A,#N/A,TRUE,"KEY DATA Base Case";#N/A,#N/A,TRUE,"JULY";#N/A,#N/A,TRUE,"AUG";#N/A,#N/A,TRUE,"SEPT";#N/A,#N/A,TRUE,"3Q"}</definedName>
    <definedName name="backup" hidden="1">{#N/A,#N/A,TRUE,"KEY DATA";#N/A,#N/A,TRUE,"KEY DATA Base Case";#N/A,#N/A,TRUE,"JULY";#N/A,#N/A,TRUE,"AUG";#N/A,#N/A,TRUE,"SEPT";#N/A,#N/A,TRUE,"3Q"}</definedName>
    <definedName name="backup." hidden="1">{#N/A,#N/A,TRUE,"KEY DATA";#N/A,#N/A,TRUE,"KEY DATA Base Case";#N/A,#N/A,TRUE,"JULY";#N/A,#N/A,TRUE,"AUG";#N/A,#N/A,TRUE,"SEPT";#N/A,#N/A,TRUE,"3Q"}</definedName>
    <definedName name="backup_1" hidden="1">{#N/A,#N/A,TRUE,"KEY DATA";#N/A,#N/A,TRUE,"KEY DATA Base Case";#N/A,#N/A,TRUE,"JULY";#N/A,#N/A,TRUE,"AUG";#N/A,#N/A,TRUE,"SEPT";#N/A,#N/A,TRUE,"3Q"}</definedName>
    <definedName name="Bari" hidden="1">{"inventory",#N/A,FALSE,"Inven. Turns 97 Rep";"sales",#N/A,FALSE,"Inven. Turns 97 Rep";"turns",#N/A,FALSE,"Inven. Turns 97 Rep";"days",#N/A,FALSE,"Inven. Turns 97 Rep"}</definedName>
    <definedName name="Bari." hidden="1">{"Inventory",#N/A,TRUE,"Inven. Turns 1996";"sales",#N/A,TRUE,"Inven. Turns 1996";"Turns",#N/A,TRUE,"Inven. Turns 1996";"days",#N/A,TRUE,"Inven. Turns 1996"}</definedName>
    <definedName name="bb_RDMxMjBGNEVCN0YxNEQyNk" hidden="1">#REF!</definedName>
    <definedName name="bbb" hidden="1">{"receivables",#N/A,FALSE,"Receiv. Turns 3Q 98 Est";"sales",#N/A,FALSE,"Receiv. Turns 3Q 98 Est";"turns",#N/A,FALSE,"Receiv. Turns 3Q 98 Est";"pastdue",#N/A,FALSE,"Receiv. Turns 3Q 98 Est"}</definedName>
    <definedName name="bbbbbbbbbbbbbb" hidden="1">#REF!</definedName>
    <definedName name="bdk" hidden="1">{"Inputs",#N/A,FALSE,"Data Reduction";"Outputs",#N/A,FALSE,"Data Reduction";"Cycle Deck Comparison",#N/A,FALSE,"Data Reduction"}</definedName>
    <definedName name="bhyttt" hidden="1">{"Summary analysis",#N/A,FALSE,"Total";"OCPH analysis",#N/A,FALSE,"Total";"detail analysis",#N/A,FALSE,"Total"}</definedName>
    <definedName name="bilan4" hidden="1">{"K Bilanz o. Kommentar",#N/A,FALSE,"Kaufhof"}</definedName>
    <definedName name="BLPB10" hidden="1">#REF!</definedName>
    <definedName name="BLPB11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001" hidden="1">'[7]Stock Chart'!$B$5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'[8]Stock Analysis'!#REF!</definedName>
    <definedName name="BLPH8" hidden="1">'[8]Stock Analysis'!#REF!</definedName>
    <definedName name="BLPH9" hidden="1">'[8]Stock Analysis'!#REF!</definedName>
    <definedName name="BNE_MESSAGES_HIDDEN" hidden="1">'[6]2. Asia'!$N$22:$N$178</definedName>
    <definedName name="boh" hidden="1">{"inventory",#N/A,TRUE,"Inven. Turns 97 OP";"sales",#N/A,TRUE,"Inven. Turns 97 OP";"turns",#N/A,TRUE,"Inven. Turns 97 OP";"days",#N/A,TRUE,"Inven. Turns 97 OP"}</definedName>
    <definedName name="bs" hidden="1">{"Summary analysis",#N/A,FALSE,"Total";"OCPH analysis",#N/A,FALSE,"Total";"detail analysis",#N/A,FALSE,"Total"}</definedName>
    <definedName name="bsahgjcghaj" hidden="1">{"inventory",#N/A,FALSE,"Inven. Turns 97 Rep";"sales",#N/A,FALSE,"Inven. Turns 97 Rep";"turns",#N/A,FALSE,"Inven. Turns 97 Rep";"days",#N/A,FALSE,"Inven. Turns 97 Rep"}</definedName>
    <definedName name="Canada2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ccccccccccc" hidden="1">#REF!</definedName>
    <definedName name="cd_1" hidden="1">{#N/A,#N/A,TRUE,"KEY DATA";#N/A,#N/A,TRUE,"KEY DATA Base Case";#N/A,#N/A,TRUE,"JULY";#N/A,#N/A,TRUE,"AUG";#N/A,#N/A,TRUE,"SEPT";#N/A,#N/A,TRUE,"3Q"}</definedName>
    <definedName name="conflicr" hidden="1">{#N/A,#N/A,TRUE,"GEM Total";#N/A,#N/A,TRUE,"Final Assembly";#N/A,#N/A,TRUE,"Cleaning";#N/A,#N/A,TRUE,"Schooping,Clearing";#N/A,#N/A,TRUE,"Winding"}</definedName>
    <definedName name="COPY_1" hidden="1">{"WRO-IS",#N/A,FALSE,"WHO";"DOM-IS",#N/A,FALSE,"WHO";"VENZ-IS",#N/A,FALSE,"WHO";"CAN-IS",#N/A,FALSE,"WHO";"ELIM-IS",#N/A,FALSE,"WHO"}</definedName>
    <definedName name="cristina" hidden="1">{"Inputs",#N/A,FALSE,"Data Reduction";"Outputs",#N/A,FALSE,"Data Reduction";"Cycle Deck Comparison",#N/A,FALSE,"Data Reduction"}</definedName>
    <definedName name="csfsfsf" hidden="1">{#N/A,#N/A,FALSE,"Ventilation";#N/A,#N/A,FALSE,"Courbe1";#N/A,#N/A,FALSE,"Courbe2"}</definedName>
    <definedName name="czbz" hidden="1">{#N/A,#N/A,FALSE,"Summary";#N/A,#N/A,FALSE,"Total";#N/A,#N/A,FALSE,"Total ex Swe";#N/A,#N/A,FALSE,"Volume";#N/A,#N/A,FALSE,"Expenses";#N/A,#N/A,FALSE,"CM Var";#N/A,#N/A,FALSE,"YTD Var"}</definedName>
    <definedName name="d" hidden="1">{"summary",#N/A,FALSE,"Summary";"daily",#N/A,FALSE,"Daily";"detail",#N/A,FALSE,"Detail";"flash",#N/A,FALSE,"Flash";"revenue",#N/A,FALSE,"PDF";"fxexp",#N/A,FALSE,"PDF";"headcount",#N/A,FALSE,"PDF"}</definedName>
    <definedName name="DCS" hidden="1">{"WRO-BS",#N/A,FALSE,"WHO";"DOM-BS",#N/A,FALSE,"WHO";"CAN-BS",#N/A,FALSE,"WHO";"ELIM-BS",#N/A,FALSE,"WHO";"VENZ-BS",#N/A,FALSE,"WHO"}</definedName>
    <definedName name="dd" hidden="1">{#N/A,#N/A,FALSE,"Ventilation";#N/A,#N/A,FALSE,"Courbe1";#N/A,#N/A,FALSE,"Courbe2"}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ddddddddddddd" hidden="1">#REF!</definedName>
    <definedName name="ddff" hidden="1">{"Detail analysis",#N/A,FALSE,"Model";"Summary analysis",#N/A,FALSE,"Model";"OCPH analysis",#N/A,FALSE,"Model"}</definedName>
    <definedName name="DF" hidden="1">{"receivables",#N/A,FALSE,"Receiv. Turns 3Q 98 Est";"sales",#N/A,FALSE,"Receiv. Turns 3Q 98 Est";"turns",#N/A,FALSE,"Receiv. Turns 3Q 98 Est";"pastdue",#N/A,FALSE,"Receiv. Turns 3Q 98 Est"}</definedName>
    <definedName name="DFc" hidden="1">{#N/A,#N/A,FALSE,"Summary";#N/A,#N/A,FALSE,"Total";#N/A,#N/A,FALSE,"Total ex Swe";#N/A,#N/A,FALSE,"Volume";#N/A,#N/A,FALSE,"Expenses";#N/A,#N/A,FALSE,"CM Var";#N/A,#N/A,FALSE,"YTD Var"}</definedName>
    <definedName name="dfdf" hidden="1">{#N/A,#N/A,TRUE,"KEY DATA";#N/A,#N/A,TRUE,"KEY DATA Base Case";#N/A,#N/A,TRUE,"JULY";#N/A,#N/A,TRUE,"AUG";#N/A,#N/A,TRUE,"SEPT";#N/A,#N/A,TRUE,"3Q"}</definedName>
    <definedName name="Dffs" hidden="1">{"Detail analysis",#N/A,FALSE,"Model";"Summary analysis",#N/A,FALSE,"Model";"OCPH analysis",#N/A,FALSE,"Model"}</definedName>
    <definedName name="djkdj" hidden="1">{"Inputs",#N/A,FALSE,"Data Reduction";"Outputs",#N/A,FALSE,"Data Reduction";"Cycle Deck Comparison",#N/A,FALSE,"Data Reduction"}</definedName>
    <definedName name="dsa" hidden="1">{"receivables",#N/A,FALSE,"SII 99";"sales",#N/A,FALSE,"SII 99";"turns",#N/A,FALSE,"SII 99";"pastdue",#N/A,FALSE,"SII 99"}</definedName>
    <definedName name="dssa" hidden="1">{"inventory",#N/A,TRUE,"Inven. Turns 97 OP";"sales",#N/A,TRUE,"Inven. Turns 97 OP";"turns",#N/A,TRUE,"Inven. Turns 97 OP";"days",#N/A,TRUE,"Inven. Turns 97 OP"}</definedName>
    <definedName name="dtuys" hidden="1">{#N/A,#N/A,FALSE,"Summary";#N/A,#N/A,FALSE,"Total";#N/A,#N/A,FALSE,"Total ex Swe";#N/A,#N/A,FALSE,"Volume";#N/A,#N/A,FALSE,"Expenses";#N/A,#N/A,FALSE,"CM Var";#N/A,#N/A,FALSE,"YTD Var"}</definedName>
    <definedName name="dzfd" hidden="1">{#N/A,#N/A,FALSE,"UK";#N/A,#N/A,FALSE,"FR";#N/A,#N/A,FALSE,"SWE";#N/A,#N/A,FALSE,"BE";#N/A,#N/A,FALSE,"IT";#N/A,#N/A,FALSE,"SP";#N/A,#N/A,FALSE,"GE";#N/A,#N/A,FALSE,"PO";#N/A,#N/A,FALSE,"SWI";#N/A,#N/A,FALSE,"NON"}</definedName>
    <definedName name="e" hidden="1">{"Summary analysis",#N/A,FALSE,"Total";"OCPH analysis",#N/A,FALSE,"Total";"detail analysis",#N/A,FALSE,"Total"}</definedName>
    <definedName name="eag" hidden="1">{#N/A,#N/A,FALSE,"Summary";#N/A,#N/A,FALSE,"Total";#N/A,#N/A,FALSE,"Total ex Swe";#N/A,#N/A,FALSE,"Volume";#N/A,#N/A,FALSE,"Expenses";#N/A,#N/A,FALSE,"CM Var";#N/A,#N/A,FALSE,"YTD Var"}</definedName>
    <definedName name="eayhae" hidden="1">{#N/A,#N/A,FALSE,"Summary";#N/A,#N/A,FALSE,"Total";#N/A,#N/A,FALSE,"Total ex Swe";#N/A,#N/A,FALSE,"Volume";#N/A,#N/A,FALSE,"Expenses";#N/A,#N/A,FALSE,"CM Var";#N/A,#N/A,FALSE,"YTD Var"}</definedName>
    <definedName name="EDG" hidden="1">{#N/A,#N/A,TRUE,"GEM Total";#N/A,#N/A,TRUE,"Final Assembly";#N/A,#N/A,TRUE,"Cleaning";#N/A,#N/A,TRUE,"Schooping,Clearing";#N/A,#N/A,TRUE,"Winding"}</definedName>
    <definedName name="EDGest" hidden="1">{#N/A,#N/A,TRUE,"GEM Total";#N/A,#N/A,TRUE,"Final Assembly";#N/A,#N/A,TRUE,"Cleaning";#N/A,#N/A,TRUE,"Schooping,Clearing";#N/A,#N/A,TRUE,"Winding"}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ntity" hidden="1">[9]Entity!$P$2:$P$194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V__EVCOM_OPTIONS__" hidden="1">8</definedName>
    <definedName name="EV__EXPOPTIONS__" hidden="1">0</definedName>
    <definedName name="EV__LASTREFTIME__" hidden="1">40462.5782986111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"admin"</definedName>
    <definedName name="ewza" hidden="1">{#N/A,#N/A,FALSE,"Summary";#N/A,#N/A,FALSE,"Total";#N/A,#N/A,FALSE,"Total ex Swe";#N/A,#N/A,FALSE,"Volume";#N/A,#N/A,FALSE,"Expenses";#N/A,#N/A,FALSE,"CM Var";#N/A,#N/A,FALSE,"YTD Var"}</definedName>
    <definedName name="f" hidden="1">{"Summary analysis",#N/A,FALSE,"Total";"OCPH analysis",#N/A,FALSE,"Total";"detail analysis",#N/A,FALSE,"Total"}</definedName>
    <definedName name="fa" hidden="1">{#N/A,#N/A,TRUE,"KEY DATA";#N/A,#N/A,TRUE,"KEY DATA Base Case";#N/A,#N/A,TRUE,"JULY";#N/A,#N/A,TRUE,"AUG";#N/A,#N/A,TRUE,"SEPT";#N/A,#N/A,TRUE,"3Q"}</definedName>
    <definedName name="fcjnyrs" hidden="1">{#N/A,#N/A,FALSE,"Summary";#N/A,#N/A,FALSE,"Total";#N/A,#N/A,FALSE,"Total ex Swe";#N/A,#N/A,FALSE,"Volume";#N/A,#N/A,FALSE,"Expenses";#N/A,#N/A,FALSE,"CM Var";#N/A,#N/A,FALSE,"YTD Var"}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g" hidden="1">{#N/A,#N/A,FALSE,"UK";#N/A,#N/A,FALSE,"FR";#N/A,#N/A,FALSE,"SWE";#N/A,#N/A,FALSE,"BE";#N/A,#N/A,FALSE,"IT";#N/A,#N/A,FALSE,"SP";#N/A,#N/A,FALSE,"GE";#N/A,#N/A,FALSE,"PO";#N/A,#N/A,FALSE,"SWI";#N/A,#N/A,FALSE,"NON"}</definedName>
    <definedName name="fgfg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fghgf" hidden="1">'[6]2. Asia'!$E$14</definedName>
    <definedName name="fgS" hidden="1">{#N/A,#N/A,FALSE,"Summary";#N/A,#N/A,FALSE,"Total";#N/A,#N/A,FALSE,"Total ex Swe";#N/A,#N/A,FALSE,"Volume";#N/A,#N/A,FALSE,"Expenses";#N/A,#N/A,FALSE,"CM Var";#N/A,#N/A,FALSE,"YTD Var"}</definedName>
    <definedName name="fgsd" hidden="1">{#N/A,#N/A,TRUE,"MTHLY-CV";#N/A,#N/A,TRUE,"CV";#N/A,#N/A,TRUE,"INT_FEES_DRR_DEPR";#N/A,#N/A,TRUE,"OTHER_LEASE"}</definedName>
    <definedName name="fin_1" hidden="1">{"CAN-IS",#N/A,FALSE,"CAN";"CAN-BS",#N/A,FALSE,"CAN";"CAN-FA",#N/A,FALSE,"CAN";"CAN-CF",#N/A,FALSE,"CAN"}</definedName>
    <definedName name="fkjm" hidden="1">{#N/A,#N/A,FALSE,"UK";#N/A,#N/A,FALSE,"FR";#N/A,#N/A,FALSE,"SWE";#N/A,#N/A,FALSE,"BE";#N/A,#N/A,FALSE,"IT";#N/A,#N/A,FALSE,"SP";#N/A,#N/A,FALSE,"GE";#N/A,#N/A,FALSE,"PO";#N/A,#N/A,FALSE,"SWI";#N/A,#N/A,FALSE,"NON"}</definedName>
    <definedName name="fnf" hidden="1">{#N/A,#N/A,FALSE,"UK";#N/A,#N/A,FALSE,"FR";#N/A,#N/A,FALSE,"SWE";#N/A,#N/A,FALSE,"BE";#N/A,#N/A,FALSE,"IT";#N/A,#N/A,FALSE,"SP";#N/A,#N/A,FALSE,"GE";#N/A,#N/A,FALSE,"PO";#N/A,#N/A,FALSE,"SWI";#N/A,#N/A,FALSE,"NON"}</definedName>
    <definedName name="FR45ED" hidden="1">{"DOM",#N/A,FALSE,"DOM05-96";"HQ",#N/A,FALSE,"DOM05-96"}</definedName>
    <definedName name="frth" hidden="1">{#N/A,#N/A,FALSE,"UK";#N/A,#N/A,FALSE,"FR";#N/A,#N/A,FALSE,"SWE";#N/A,#N/A,FALSE,"BE";#N/A,#N/A,FALSE,"IT";#N/A,#N/A,FALSE,"SP";#N/A,#N/A,FALSE,"GE";#N/A,#N/A,FALSE,"PO";#N/A,#N/A,FALSE,"SWI";#N/A,#N/A,FALSE,"NON"}</definedName>
    <definedName name="fwe" hidden="1">{"inventory",#N/A,FALSE,"Inven. Turns 97 Act";"sales",#N/A,FALSE,"Inven. Turns 97 Act";"turns",#N/A,FALSE,"Inven. Turns 97 Act";"days",#N/A,FALSE,"Inven. Turns 97 Act"}</definedName>
    <definedName name="fzdhgdz" hidden="1">{#N/A,#N/A,FALSE,"Summary";#N/A,#N/A,FALSE,"Total";#N/A,#N/A,FALSE,"Total ex Swe";#N/A,#N/A,FALSE,"Volume";#N/A,#N/A,FALSE,"Expenses";#N/A,#N/A,FALSE,"CM Var";#N/A,#N/A,FALSE,"YTD Var"}</definedName>
    <definedName name="g" hidden="1">{"summary",#N/A,FALSE,"Summary";"daily",#N/A,FALSE,"Daily";"detail",#N/A,FALSE,"Detail";"flash",#N/A,FALSE,"Flash";"revenue",#N/A,FALSE,"PDF";"fxexp",#N/A,FALSE,"PDF";"headcount",#N/A,FALSE,"PDF"}</definedName>
    <definedName name="gg_1" hidden="1">{#N/A,#N/A,TRUE,"KEY DATA";#N/A,#N/A,TRUE,"KEY DATA Base Case";#N/A,#N/A,TRUE,"JULY";#N/A,#N/A,TRUE,"AUG";#N/A,#N/A,TRUE,"SEPT";#N/A,#N/A,TRUE,"3Q"}</definedName>
    <definedName name="ggggg" hidden="1">{#N/A,#N/A,TRUE,"MTHLY-CV";#N/A,#N/A,TRUE,"CV";#N/A,#N/A,TRUE,"INT_FEES_DRR_DEPR";#N/A,#N/A,TRUE,"OTHER_LEASE"}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nx" hidden="1">{#N/A,#N/A,FALSE,"UK";#N/A,#N/A,FALSE,"FR";#N/A,#N/A,FALSE,"SWE";#N/A,#N/A,FALSE,"BE";#N/A,#N/A,FALSE,"IT";#N/A,#N/A,FALSE,"SP";#N/A,#N/A,FALSE,"GE";#N/A,#N/A,FALSE,"PO";#N/A,#N/A,FALSE,"SWI";#N/A,#N/A,FALSE,"NON"}</definedName>
    <definedName name="gr5twwea" hidden="1">{#N/A,#N/A,FALSE,"UK";#N/A,#N/A,FALSE,"FR";#N/A,#N/A,FALSE,"SWE";#N/A,#N/A,FALSE,"BE";#N/A,#N/A,FALSE,"IT";#N/A,#N/A,FALSE,"SP";#N/A,#N/A,FALSE,"GE";#N/A,#N/A,FALSE,"PO";#N/A,#N/A,FALSE,"SWI";#N/A,#N/A,FALSE,"NON"}</definedName>
    <definedName name="gs" hidden="1">{#N/A,#N/A,TRUE,"MTHLY-CV";#N/A,#N/A,TRUE,"CV";#N/A,#N/A,TRUE,"INT_FEES_DRR_DEPR";#N/A,#N/A,TRUE,"OTHER_LEASE"}</definedName>
    <definedName name="h" hidden="1">{#N/A,#N/A,FALSE,"UK";#N/A,#N/A,FALSE,"FR";#N/A,#N/A,FALSE,"SWE";#N/A,#N/A,FALSE,"BE";#N/A,#N/A,FALSE,"IT";#N/A,#N/A,FALSE,"SP";#N/A,#N/A,FALSE,"GE";#N/A,#N/A,FALSE,"PO";#N/A,#N/A,FALSE,"SWI";#N/A,#N/A,FALSE,"NON"}</definedName>
    <definedName name="hbvf" hidden="1">{#N/A,#N/A,FALSE,"Summary";#N/A,#N/A,FALSE,"Total";#N/A,#N/A,FALSE,"Total ex Swe";#N/A,#N/A,FALSE,"Volume";#N/A,#N/A,FALSE,"Expenses";#N/A,#N/A,FALSE,"CM Var";#N/A,#N/A,FALSE,"YTD Var"}</definedName>
    <definedName name="hgcmjn" hidden="1">{#N/A,#N/A,FALSE,"Summary";#N/A,#N/A,FALSE,"Total";#N/A,#N/A,FALSE,"Total ex Swe";#N/A,#N/A,FALSE,"Volume";#N/A,#N/A,FALSE,"Expenses";#N/A,#N/A,FALSE,"CM Var";#N/A,#N/A,FALSE,"YTD Var"}</definedName>
    <definedName name="hhhh" hidden="1">{"fidvsb1",#N/A,FALSE,"RET";"fidvsb2",#N/A,FALSE,"RET"}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hi" hidden="1">{"FN_JE98",#N/A,FALSE,"98 W Options"}</definedName>
    <definedName name="hiwe" hidden="1">{#N/A,#N/A,FALSE,"99 W Options";"prov99w opt",#N/A,FALSE,"99 W Options"}</definedName>
    <definedName name="hjghj" hidden="1">{"raatios",#N/A,FALSE,"A";"ratios",#N/A,FALSE,"B";"ratios",#N/A,FALSE,"C";"ratios",#N/A,FALSE,"D";"ratios",#N/A,FALSE,"F"}</definedName>
    <definedName name="hjhohjk" hidden="1">{"FN_JE98",#N/A,FALSE,"98 W Options"}</definedName>
    <definedName name="HONDA" hidden="1">{"'POTORD'!$A$2:$G$40"}</definedName>
    <definedName name="honda1" hidden="1">{"'POTORD'!$A$2:$G$40"}</definedName>
    <definedName name="htgh" hidden="1">{#N/A,#N/A,FALSE,"UK";#N/A,#N/A,FALSE,"FR";#N/A,#N/A,FALSE,"SWE";#N/A,#N/A,FALSE,"BE";#N/A,#N/A,FALSE,"IT";#N/A,#N/A,FALSE,"SP";#N/A,#N/A,FALSE,"GE";#N/A,#N/A,FALSE,"PO";#N/A,#N/A,FALSE,"SWI";#N/A,#N/A,FALSE,"NON"}</definedName>
    <definedName name="HTML_CodePage" hidden="1">1252</definedName>
    <definedName name="HTML_Control" hidden="1">{"'Mensuelles'!$A$143:$H$214"}</definedName>
    <definedName name="HTML_Control2" hidden="1">{"'Mensuelles'!$A$143:$H$214"}</definedName>
    <definedName name="HTML_Description" hidden="1">""</definedName>
    <definedName name="HTML_Email" hidden="1">""</definedName>
    <definedName name="HTML_Header" hidden="1">""</definedName>
    <definedName name="HTML_LastUpdate" hidden="1">"04/26/2000"</definedName>
    <definedName name="HTML_LineAfter" hidden="1">FALSE</definedName>
    <definedName name="HTML_LineBefore" hidden="1">FALSE</definedName>
    <definedName name="HTML_Name" hidden="1">"Mike Gass"</definedName>
    <definedName name="HTML_OBDlg2" hidden="1">TRUE</definedName>
    <definedName name="HTML_OBDlg4" hidden="1">TRUE</definedName>
    <definedName name="HTML_OS" hidden="1">0</definedName>
    <definedName name="HTML_PathFile" hidden="1">"U:\Files\Visual Page Work\ebus\projreview.htm"</definedName>
    <definedName name="HTML_Title" hidden="1">"Project Ranking"</definedName>
    <definedName name="HTML1_1" hidden="1">"[poolprices.xls]Sheet1!$A$1:$F$23"</definedName>
    <definedName name="HTML1_10" hidden="1">"robert.schulten@corporate.ge.com"</definedName>
    <definedName name="HTML1_11" hidden="1">1</definedName>
    <definedName name="HTML1_12" hidden="1">"C:\webpage\poolpri.htm"</definedName>
    <definedName name="HTML1_2" hidden="1">1</definedName>
    <definedName name="HTML1_3" hidden="1">"Consigned Metals Prices"</definedName>
    <definedName name="HTML1_4" hidden="1">"Consigned Metals Prices"</definedName>
    <definedName name="HTML1_5" hidden="1">""</definedName>
    <definedName name="HTML1_6" hidden="1">-4146</definedName>
    <definedName name="HTML1_7" hidden="1">-4146</definedName>
    <definedName name="HTML1_8" hidden="1">"3/11/97"</definedName>
    <definedName name="HTML1_9" hidden="1">"Robert M. Schulten"</definedName>
    <definedName name="HTML2_1" hidden="1">"[poolprices.xls]Sheet1!$A$3:$F$16"</definedName>
    <definedName name="HTML2_10" hidden="1">"robert.schulten@corporate.ge.com"</definedName>
    <definedName name="HTML2_11" hidden="1">1</definedName>
    <definedName name="HTML2_12" hidden="1">"C:\webpage\poolpri2.htm"</definedName>
    <definedName name="HTML2_2" hidden="1">1</definedName>
    <definedName name="HTML2_3" hidden="1">"Consigned Metals Prices"</definedName>
    <definedName name="HTML2_4" hidden="1">"Consigned Metals Prices"</definedName>
    <definedName name="HTML2_5" hidden="1">"(Cents/Lb.)"</definedName>
    <definedName name="HTML2_6" hidden="1">1</definedName>
    <definedName name="HTML2_7" hidden="1">1</definedName>
    <definedName name="HTML2_8" hidden="1">"3/11/97"</definedName>
    <definedName name="HTML2_9" hidden="1">"Robert M. Schulten"</definedName>
    <definedName name="HTML3_1" hidden="1">"[poolprices.xls]Sheet1!$A$3:$F$17"</definedName>
    <definedName name="HTML3_10" hidden="1">"robert.schulten@corporate.ge.com"</definedName>
    <definedName name="HTML3_11" hidden="1">1</definedName>
    <definedName name="HTML3_12" hidden="1">"C:\webpage\MyHTML.htm"</definedName>
    <definedName name="HTML3_2" hidden="1">1</definedName>
    <definedName name="HTML3_3" hidden="1">"Consigned Metals Prices"</definedName>
    <definedName name="HTML3_4" hidden="1">"Consigned Metals Prices"</definedName>
    <definedName name="HTML3_5" hidden="1">"(Cents/lb)"</definedName>
    <definedName name="HTML3_6" hidden="1">-4146</definedName>
    <definedName name="HTML3_7" hidden="1">-4146</definedName>
    <definedName name="HTML3_8" hidden="1">"3/11/97"</definedName>
    <definedName name="HTML3_9" hidden="1">"Robert M. Schulten"</definedName>
    <definedName name="HTML4_1" hidden="1">"'[1Q99 10Q.xls]FINANCIALS'!$A$193:$M$236"</definedName>
    <definedName name="HTML4_10" hidden="1">""</definedName>
    <definedName name="HTML4_11" hidden="1">-4146</definedName>
    <definedName name="HTML4_12" hidden="1">"P:\AVS\3.htm"</definedName>
    <definedName name="HTML4_2" hidden="1">1</definedName>
    <definedName name="HTML4_3" hidden="1">"1Q99 10Q"</definedName>
    <definedName name="HTML4_4" hidden="1">"FINANCIALS"</definedName>
    <definedName name="HTML4_5" hidden="1">""</definedName>
    <definedName name="HTML4_6" hidden="1">-4146</definedName>
    <definedName name="HTML4_7" hidden="1">-4146</definedName>
    <definedName name="HTML4_8" hidden="1">"05/24/1999"</definedName>
    <definedName name="HTML4_9" hidden="1">"General Electric"</definedName>
    <definedName name="HTML5_1" hidden="1">"'[1Q99 10Q.xls]Exhibit 12'!$A$1:$H$55"</definedName>
    <definedName name="HTML5_10" hidden="1">""</definedName>
    <definedName name="HTML5_11" hidden="1">-4146</definedName>
    <definedName name="HTML5_12" hidden="1">"C:\current\12.htm"</definedName>
    <definedName name="HTML5_2" hidden="1">1</definedName>
    <definedName name="HTML5_3" hidden="1">"1Q99 10Q"</definedName>
    <definedName name="HTML5_4" hidden="1">"Exhibit 12"</definedName>
    <definedName name="HTML5_5" hidden="1">""</definedName>
    <definedName name="HTML5_6" hidden="1">-4146</definedName>
    <definedName name="HTML5_7" hidden="1">-4146</definedName>
    <definedName name="HTML5_8" hidden="1">"05/24/1999"</definedName>
    <definedName name="HTML5_9" hidden="1">"General Electric"</definedName>
    <definedName name="HTMLCount" hidden="1">3</definedName>
    <definedName name="i" hidden="1">{#N/A,#N/A,FALSE,"UK";#N/A,#N/A,FALSE,"FR";#N/A,#N/A,FALSE,"SWE";#N/A,#N/A,FALSE,"BE";#N/A,#N/A,FALSE,"IT";#N/A,#N/A,FALSE,"SP";#N/A,#N/A,FALSE,"GE";#N/A,#N/A,FALSE,"PO";#N/A,#N/A,FALSE,"SWI";#N/A,#N/A,FALSE,"NON"}</definedName>
    <definedName name="iei" hidden="1">{"Inputs",#N/A,FALSE,"Data Reduction";"Outputs",#N/A,FALSE,"Data Reduction";"Cycle Deck Comparison",#N/A,FALSE,"Data Reduction"}</definedName>
    <definedName name="iiuyt" hidden="1">{"CAN-IS",#N/A,FALSE,"CAN";"CAN-BS",#N/A,FALSE,"CAN";"CAN-FA",#N/A,FALSE,"CAN";"CAN-CF",#N/A,FALSE,"CAN"}</definedName>
    <definedName name="ildsai" hidden="1">{#N/A,#N/A,FALSE,"Summary";#N/A,#N/A,FALSE,"Total";#N/A,#N/A,FALSE,"Total ex Swe";#N/A,#N/A,FALSE,"Volume";#N/A,#N/A,FALSE,"Expenses";#N/A,#N/A,FALSE,"CM Var";#N/A,#N/A,FALSE,"YTD Var"}</definedName>
    <definedName name="Inventory" hidden="1">{"Summary analysis",#N/A,FALSE,"Total";"OCPH analysis",#N/A,FALSE,"Total";"detail analysis",#N/A,FALSE,"Total"}</definedName>
    <definedName name="Inventory1" hidden="1">{"Summary analysis",#N/A,FALSE,"Total";"OCPH analysis",#N/A,FALSE,"Total";"detail analysis",#N/A,FALSE,"Total"}</definedName>
    <definedName name="Inventory2" hidden="1">{"Summary analysis",#N/A,FALSE,"Total";"OCPH analysis",#N/A,FALSE,"Total";"detail analysis",#N/A,FALSE,"Total"}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ROKER_REC_NO_REUT" hidden="1">"c5315"</definedName>
    <definedName name="IQ_AVG_BROKER_REC_REUT" hidden="1">"c3630"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FITCH_DATE" hidden="1">"c241"</definedName>
    <definedName name="IQ_BONDRATING_MOODYS" hidden="1">"IQ_BONDRATING_MOODYS"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L_Q_EST_REUT" hidden="1">"c6800"</definedName>
    <definedName name="IQ_CAL_Y_EST_REUT" hidden="1">"c6801"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RT_DEBT" hidden="1">"c224"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FEE" hidden="1">"c231"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ANNOUNCE_DATE_REUT" hidden="1">"c5314"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EST_REUT" hidden="1">"c3640"</definedName>
    <definedName name="IQ_EBITDA_GROWTH_1" hidden="1">"IQ_EBITDA_GROWTH_1"</definedName>
    <definedName name="IQ_EBITDA_GROWTH_2" hidden="1">"IQ_EBITDA_GROWTH_2"</definedName>
    <definedName name="IQ_EBITDA_HIGH_EST_REUT" hidden="1">"c3642"</definedName>
    <definedName name="IQ_EBITDA_LOW_EST_REUT" hidden="1">"c3643"</definedName>
    <definedName name="IQ_EBITDA_MEDIAN_EST_REUT" hidden="1">"c3641"</definedName>
    <definedName name="IQ_EBITDA_NO_EST" hidden="1">"c267"</definedName>
    <definedName name="IQ_EBITDA_NUM_EST_REUT" hidden="1">"c3644"</definedName>
    <definedName name="IQ_EBITDA_STDDEV_EST_REUT" hidden="1">"c3645"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PS_EST_REUT" hidden="1">"c5453"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_REUT" hidden="1">"c5454"</definedName>
    <definedName name="IQ_EPS_LOW_EST_REUT" hidden="1">"c5455"</definedName>
    <definedName name="IQ_EPS_MEDIAN_EST_REUT" hidden="1">"c5456"</definedName>
    <definedName name="IQ_EPS_NO_EST" hidden="1">"c271"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_REUT" hidden="1">"c5451"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_REUT" hidden="1">"c5452"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CURRENCY_REUT" hidden="1">"c5437"</definedName>
    <definedName name="IQ_EST_DATE_REUT" hidden="1">"c5438"</definedName>
    <definedName name="IQ_EST_EPS_GROWTH_1YR_REUT" hidden="1">"c3646"</definedName>
    <definedName name="IQ_EST_EPS_GROWTH_5YR_REUT" hidden="1">"c3633"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DATE" hidden="1">"c12212"</definedName>
    <definedName name="IQ_FFO_EST_DET_EST_DATE_CIQ" hidden="1">"c12267"</definedName>
    <definedName name="IQ_FFO_EST_DET_EST_INCL" hidden="1">"c12349"</definedName>
    <definedName name="IQ_FFO_EST_DET_EST_INCL_CIQ" hidden="1">"c12395"</definedName>
    <definedName name="IQ_FFO_EST_DET_EST_ORIGIN" hidden="1">"c12722"</definedName>
    <definedName name="IQ_FFO_EST_DET_EST_ORIGIN_CIQ" hidden="1">"c12720"</definedName>
    <definedName name="IQ_FFO_HIGH_EST_CIQ" hidden="1">"c3670"</definedName>
    <definedName name="IQ_FFO_LOW_EST_CIQ" hidden="1">"c3671"</definedName>
    <definedName name="IQ_FFO_MEDIAN_EST_CIQ" hidden="1">"c3669"</definedName>
    <definedName name="IQ_FFO_NO_EST" hidden="1">"c276"</definedName>
    <definedName name="IQ_FFO_NUM_EST_CIQ" hidden="1">"c3672"</definedName>
    <definedName name="IQ_FFO_STDDEV_EST_CIQ" hidden="1">"c3673"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SCAL_Q_EST_REUT" hidden="1">"c6798"</definedName>
    <definedName name="IQ_FISCAL_Y_EST_REUT" hidden="1">"c6799"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C_BNK" hidden="1">"c488"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ROSS_INTAN" hidden="1">"c520"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IGH_TARGET_PRICE_REUT" hidden="1">"c5317"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OW_TARGET_PRICE_REUT" hidden="1">"c5318"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_SENIOR_DEBT" hidden="1">"c702"</definedName>
    <definedName name="IQ_LT_SUB_DEBT" hidden="1">"c703"</definedName>
    <definedName name="IQ_LTM">2000</definedName>
    <definedName name="IQ_LTM_DATE" hidden="1">"IQ_LTM_DATE"</definedName>
    <definedName name="IQ_LTMMONTH" hidden="1">120000</definedName>
    <definedName name="IQ_MARKTCAP" hidden="1">"c258"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 hidden="1">"c5316"</definedName>
    <definedName name="IQ_MERGER_BR" hidden="1">"c715"</definedName>
    <definedName name="IQ_MERGER_RESTRUCTURE_BR" hidden="1">"c721"</definedName>
    <definedName name="IQ_MINORITY_INTEREST_BR" hidden="1">"c729"</definedName>
    <definedName name="IQ_MKTCAP_TOTAL_REV_FWD_REUT" hidden="1">"c4048"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43802.7709953704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PTIONS_OS" hidden="1">"c858"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_EXCL_FWD_REUT" hidden="1">"c4049"</definedName>
    <definedName name="IQ_PEG_FWD_REUT" hidden="1">"c4052"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_TARGET_REUT" hidden="1">"c3631"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_STDDEV_EST_REUT" hidden="1">"c3639"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O_EST" hidden="1">"c263"</definedName>
    <definedName name="IQ_REVENUE_NUM_EST_REUT" hidden="1">"c3638"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NUM_REUT" hidden="1">"c5319"</definedName>
    <definedName name="IQ_TARGET_PRICE_STDDEV_REUT" hidden="1">"c5320"</definedName>
    <definedName name="IQ_TEV_EBITDA_FWD_REUT" hidden="1">"c4050"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v" hidden="1">{#N/A,#N/A,FALSE,"Summary";#N/A,#N/A,FALSE,"Total";#N/A,#N/A,FALSE,"Total ex Swe";#N/A,#N/A,FALSE,"Volume";#N/A,#N/A,FALSE,"Expenses";#N/A,#N/A,FALSE,"CM Var";#N/A,#N/A,FALSE,"YTD Var"}</definedName>
    <definedName name="iyo" hidden="1">{#N/A,#N/A,FALSE,"UK";#N/A,#N/A,FALSE,"FR";#N/A,#N/A,FALSE,"SWE";#N/A,#N/A,FALSE,"BE";#N/A,#N/A,FALSE,"IT";#N/A,#N/A,FALSE,"SP";#N/A,#N/A,FALSE,"GE";#N/A,#N/A,FALSE,"PO";#N/A,#N/A,FALSE,"SWI";#N/A,#N/A,FALSE,"NON"}</definedName>
    <definedName name="j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Japan" hidden="1">{"summary",#N/A,FALSE,"Summary";"daily",#N/A,FALSE,"Daily";"detail",#N/A,FALSE,"Detail";"flash",#N/A,FALSE,"Flash";"revenue",#N/A,FALSE,"PDF";"fxexp",#N/A,FALSE,"PDF";"headcount",#N/A,FALSE,"PDF"}</definedName>
    <definedName name="jh" hidden="1">{#N/A,#N/A,FALSE,"Summary";#N/A,#N/A,FALSE,"Total";#N/A,#N/A,FALSE,"Total ex Swe";#N/A,#N/A,FALSE,"Volume";#N/A,#N/A,FALSE,"Expenses";#N/A,#N/A,FALSE,"CM Var";#N/A,#N/A,FALSE,"YTD Var"}</definedName>
    <definedName name="jkndsvlindoij" hidden="1">{#N/A,#N/A,FALSE,"UK";#N/A,#N/A,FALSE,"FR";#N/A,#N/A,FALSE,"SWE";#N/A,#N/A,FALSE,"BE";#N/A,#N/A,FALSE,"IT";#N/A,#N/A,FALSE,"SP";#N/A,#N/A,FALSE,"GE";#N/A,#N/A,FALSE,"PO";#N/A,#N/A,FALSE,"SWI";#N/A,#N/A,FALSE,"NON"}</definedName>
    <definedName name="jn" hidden="1">{#N/A,#N/A,FALSE,"Summary";#N/A,#N/A,FALSE,"Total";#N/A,#N/A,FALSE,"Total ex Swe";#N/A,#N/A,FALSE,"Volume";#N/A,#N/A,FALSE,"Expenses";#N/A,#N/A,FALSE,"CM Var";#N/A,#N/A,FALSE,"YTD Var"}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jv" hidden="1">{#N/A,#N/A,FALSE,"UK";#N/A,#N/A,FALSE,"FR";#N/A,#N/A,FALSE,"SWE";#N/A,#N/A,FALSE,"BE";#N/A,#N/A,FALSE,"IT";#N/A,#N/A,FALSE,"SP";#N/A,#N/A,FALSE,"GE";#N/A,#N/A,FALSE,"PO";#N/A,#N/A,FALSE,"SWI";#N/A,#N/A,FALSE,"NON"}</definedName>
    <definedName name="jyrxs" hidden="1">{#N/A,#N/A,FALSE,"Summary";#N/A,#N/A,FALSE,"Total";#N/A,#N/A,FALSE,"Total ex Swe";#N/A,#N/A,FALSE,"Volume";#N/A,#N/A,FALSE,"Expenses";#N/A,#N/A,FALSE,"CM Var";#N/A,#N/A,FALSE,"YTD Var"}</definedName>
    <definedName name="karen" hidden="1">{"Summary analysis",#N/A,FALSE,"Total";"OCPH analysis",#N/A,FALSE,"Total";"detail analysis",#N/A,FALSE,"Total"}</definedName>
    <definedName name="ki67er" hidden="1">{#N/A,#N/A,FALSE,"UK";#N/A,#N/A,FALSE,"FR";#N/A,#N/A,FALSE,"SWE";#N/A,#N/A,FALSE,"BE";#N/A,#N/A,FALSE,"IT";#N/A,#N/A,FALSE,"SP";#N/A,#N/A,FALSE,"GE";#N/A,#N/A,FALSE,"PO";#N/A,#N/A,FALSE,"SWI";#N/A,#N/A,FALSE,"NON"}</definedName>
    <definedName name="kjb" hidden="1">{#N/A,#N/A,FALSE,"Summary";#N/A,#N/A,FALSE,"Total";#N/A,#N/A,FALSE,"Total ex Swe";#N/A,#N/A,FALSE,"Volume";#N/A,#N/A,FALSE,"Expenses";#N/A,#N/A,FALSE,"CM Var";#N/A,#N/A,FALSE,"YTD Var"}</definedName>
    <definedName name="kjkjfdjfjffhj" hidden="1">{"WRO-IS",#N/A,FALSE,"WHO";"WRO-BS",#N/A,FALSE,"WHO";"WRO-FA",#N/A,FALSE,"WHO";"WRO-CF",#N/A,FALSE,"WHO"}</definedName>
    <definedName name="kkk" hidden="1">{"inventory",#N/A,FALSE,"Inven. Turns 97 Rep";"sales",#N/A,FALSE,"Inven. Turns 97 Rep";"turns",#N/A,FALSE,"Inven. Turns 97 Rep";"days",#N/A,FALSE,"Inven. Turns 97 Rep"}</definedName>
    <definedName name="klkl" hidden="1">{"inventory",#N/A,TRUE,"Inven. Turns 97 OP";"sales",#N/A,TRUE,"Inven. Turns 97 OP";"turns",#N/A,TRUE,"Inven. Turns 97 OP";"days",#N/A,TRUE,"Inven. Turns 97 OP"}</definedName>
    <definedName name="l.hgj" hidden="1">{#N/A,#N/A,FALSE,"UK";#N/A,#N/A,FALSE,"FR";#N/A,#N/A,FALSE,"SWE";#N/A,#N/A,FALSE,"BE";#N/A,#N/A,FALSE,"IT";#N/A,#N/A,FALSE,"SP";#N/A,#N/A,FALSE,"GE";#N/A,#N/A,FALSE,"PO";#N/A,#N/A,FALSE,"SWI";#N/A,#N/A,FALSE,"NON"}</definedName>
    <definedName name="lalal" hidden="1">{"receivables",#N/A,FALSE,"SII 99";"sales",#N/A,FALSE,"SII 99";"turns",#N/A,FALSE,"SII 99";"pastdue",#N/A,FALSE,"SII 99"}</definedName>
    <definedName name="lalal_1" hidden="1">{"receivables",#N/A,FALSE,"SII 99";"sales",#N/A,FALSE,"SII 99";"turns",#N/A,FALSE,"SII 99";"pastdue",#N/A,FALSE,"SII 99"}</definedName>
    <definedName name="ListOffset" hidden="1">1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werRowTT" hidden="1">#REF!</definedName>
    <definedName name="mamma" hidden="1">{"inventory",#N/A,FALSE,"Inven. Turns 97 Rep";"sales",#N/A,FALSE,"Inven. Turns 97 Rep";"turns",#N/A,FALSE,"Inven. Turns 97 Rep";"days",#N/A,FALSE,"Inven. Turns 97 Rep"}</definedName>
    <definedName name="mbn" hidden="1">{#N/A,#N/A,FALSE,"UK";#N/A,#N/A,FALSE,"FR";#N/A,#N/A,FALSE,"SWE";#N/A,#N/A,FALSE,"BE";#N/A,#N/A,FALSE,"IT";#N/A,#N/A,FALSE,"SP";#N/A,#N/A,FALSE,"GE";#N/A,#N/A,FALSE,"PO";#N/A,#N/A,FALSE,"SWI";#N/A,#N/A,FALSE,"NON"}</definedName>
    <definedName name="mh" hidden="1">{#N/A,#N/A,FALSE,"Summary";#N/A,#N/A,FALSE,"Total";#N/A,#N/A,FALSE,"Total ex Swe";#N/A,#N/A,FALSE,"Volume";#N/A,#N/A,FALSE,"Expenses";#N/A,#N/A,FALSE,"CM Var";#N/A,#N/A,FALSE,"YTD Var"}</definedName>
    <definedName name="mhbnjm" hidden="1">{#N/A,#N/A,FALSE,"UK";#N/A,#N/A,FALSE,"FR";#N/A,#N/A,FALSE,"SWE";#N/A,#N/A,FALSE,"BE";#N/A,#N/A,FALSE,"IT";#N/A,#N/A,FALSE,"SP";#N/A,#N/A,FALSE,"GE";#N/A,#N/A,FALSE,"PO";#N/A,#N/A,FALSE,"SWI";#N/A,#N/A,FALSE,"NON"}</definedName>
    <definedName name="michelle" hidden="1">{"Summary analysis",#N/A,FALSE,"Total";"OCPH analysis",#N/A,FALSE,"Total";"detail analysis",#N/A,FALSE,"Total"}</definedName>
    <definedName name="michelle2" hidden="1">{"Summary analysis",#N/A,FALSE,"Total";"OCPH analysis",#N/A,FALSE,"Total";"detail analysis",#N/A,FALSE,"Total"}</definedName>
    <definedName name="mike" hidden="1">{"Summary analysis",#N/A,FALSE,"Total";"OCPH analysis",#N/A,FALSE,"Total";"detail analysis",#N/A,FALSE,"Total"}</definedName>
    <definedName name="mmmm" hidden="1">{#N/A,#N/A,FALSE,"UK";#N/A,#N/A,FALSE,"FR";#N/A,#N/A,FALSE,"SWE";#N/A,#N/A,FALSE,"BE";#N/A,#N/A,FALSE,"IT";#N/A,#N/A,FALSE,"SP";#N/A,#N/A,FALSE,"GE";#N/A,#N/A,FALSE,"PO";#N/A,#N/A,FALSE,"SWI";#N/A,#N/A,FALSE,"NON"}</definedName>
    <definedName name="MMO" hidden="1">{#N/A,#N/A,FALSE,"Cover";#N/A,#N/A,FALSE,"Contents";#N/A,#N/A,FALSE,"Overview";#N/A,#N/A,FALSE,"Assumps";#N/A,#N/A,FALSE,"97 DAL hrs";#N/A,#N/A,FALSE,"97 heads";#N/A,#N/A,FALSE,"97 Expense";#N/A,#N/A,FALSE,"97 Exp prod";#N/A,#N/A,FALSE,"97 Rates";#N/A,#N/A,FALSE,"97 shop cost";#N/A,#N/A,FALSE,"98 DAL hrs";#N/A,#N/A,FALSE,"98 heads";#N/A,#N/A,FALSE,"98 Expense";#N/A,#N/A,FALSE,"98 Exp prod";#N/A,#N/A,FALSE,"98 Rates";#N/A,#N/A,FALSE,"98 shop cost";#N/A,#N/A,FALSE,"Issues";#N/A,#N/A,FALSE,"97 Inv related exp"}</definedName>
    <definedName name="mo" hidden="1">{#N/A,#N/A,TRUE,"KEY DATA";#N/A,#N/A,TRUE,"KEY DATA Base Case";#N/A,#N/A,TRUE,"JULY";#N/A,#N/A,TRUE,"AUG";#N/A,#N/A,TRUE,"SEPT";#N/A,#N/A,TRUE,"3Q"}</definedName>
    <definedName name="mo_1" hidden="1">{#N/A,#N/A,TRUE,"KEY DATA";#N/A,#N/A,TRUE,"KEY DATA Base Case";#N/A,#N/A,TRUE,"JULY";#N/A,#N/A,TRUE,"AUG";#N/A,#N/A,TRUE,"SEPT";#N/A,#N/A,TRUE,"3Q"}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" hidden="1">{"receivables",#N/A,FALSE,"Receiv. Turns 3Q 98 Est";"sales",#N/A,FALSE,"Receiv. Turns 3Q 98 Est";"turns",#N/A,FALSE,"Receiv. Turns 3Q 98 Est";"pastdue",#N/A,FALSE,"Receiv. Turns 3Q 98 Est"}</definedName>
    <definedName name="nb" hidden="1">{#N/A,#N/A,FALSE,"Summary";#N/A,#N/A,FALSE,"Total";#N/A,#N/A,FALSE,"Total ex Swe";#N/A,#N/A,FALSE,"Volume";#N/A,#N/A,FALSE,"Expenses";#N/A,#N/A,FALSE,"CM Var";#N/A,#N/A,FALSE,"YTD Var"}</definedName>
    <definedName name="nh" hidden="1">{#N/A,#N/A,FALSE,"UK";#N/A,#N/A,FALSE,"FR";#N/A,#N/A,FALSE,"SWE";#N/A,#N/A,FALSE,"BE";#N/A,#N/A,FALSE,"IT";#N/A,#N/A,FALSE,"SP";#N/A,#N/A,FALSE,"GE";#N/A,#N/A,FALSE,"PO";#N/A,#N/A,FALSE,"SWI";#N/A,#N/A,FALSE,"NON"}</definedName>
    <definedName name="NHR" hidden="1">{"raatios",#N/A,FALSE,"A";"ratios",#N/A,FALSE,"B";"ratios",#N/A,FALSE,"C";"ratios",#N/A,FALSE,"D";"ratios",#N/A,FALSE,"F"}</definedName>
    <definedName name="nj" hidden="1">{"inventory",#N/A,FALSE,"Inven. Turns 97 Act";"sales",#N/A,FALSE,"Inven. Turns 97 Act";"turns",#N/A,FALSE,"Inven. Turns 97 Act";"days",#N/A,FALSE,"Inven. Turns 97 Act"}</definedName>
    <definedName name="nklkjn" hidden="1">{#N/A,#N/A,FALSE,"UK";#N/A,#N/A,FALSE,"FR";#N/A,#N/A,FALSE,"SWE";#N/A,#N/A,FALSE,"BE";#N/A,#N/A,FALSE,"IT";#N/A,#N/A,FALSE,"SP";#N/A,#N/A,FALSE,"GE";#N/A,#N/A,FALSE,"PO";#N/A,#N/A,FALSE,"SWI";#N/A,#N/A,FALSE,"NON"}</definedName>
    <definedName name="nnn" hidden="1">{"inventory",#N/A,FALSE,"Inven. Turns 97 Rep";"sales",#N/A,FALSE,"Inven. Turns 97 Rep";"turns",#N/A,FALSE,"Inven. Turns 97 Rep";"days",#N/A,FALSE,"Inven. Turns 97 Rep"}</definedName>
    <definedName name="None" hidden="1">{"Summary analysis",#N/A,FALSE,"Total";"OCPH analysis",#N/A,FALSE,"Total";"detail analysis",#N/A,FALSE,"Total"}</definedName>
    <definedName name="None2" hidden="1">{"Summary analysis",#N/A,FALSE,"Total";"OCPH analysis",#N/A,FALSE,"Total";"detail analysis",#N/A,FALSE,"Total"}</definedName>
    <definedName name="nt" hidden="1">{#N/A,#N/A,FALSE,"Summary";#N/A,#N/A,FALSE,"Total";#N/A,#N/A,FALSE,"Total ex Swe";#N/A,#N/A,FALSE,"Volume";#N/A,#N/A,FALSE,"Expenses";#N/A,#N/A,FALSE,"CM Var";#N/A,#N/A,FALSE,"YTD Var"}</definedName>
    <definedName name="oieuroq" hidden="1">{#N/A,#N/A,FALSE,"UK";#N/A,#N/A,FALSE,"FR";#N/A,#N/A,FALSE,"SWE";#N/A,#N/A,FALSE,"BE";#N/A,#N/A,FALSE,"IT";#N/A,#N/A,FALSE,"SP";#N/A,#N/A,FALSE,"GE";#N/A,#N/A,FALSE,"PO";#N/A,#N/A,FALSE,"SWI";#N/A,#N/A,FALSE,"NON"}</definedName>
    <definedName name="oou" hidden="1">{"WRO-CF",#N/A,FALSE,"WHO";"DOM-CF",#N/A,FALSE,"DOM";"VENZ-CF",#N/A,FALSE,"VEN";"CAN-CF",#N/A,FALSE,"CAN";"ELIM-CF",#N/A,FALSE,"ELIM"}</definedName>
    <definedName name="p" hidden="1">{#N/A,#N/A,FALSE,"UK";#N/A,#N/A,FALSE,"FR";#N/A,#N/A,FALSE,"SWE";#N/A,#N/A,FALSE,"BE";#N/A,#N/A,FALSE,"IT";#N/A,#N/A,FALSE,"SP";#N/A,#N/A,FALSE,"GE";#N/A,#N/A,FALSE,"PO";#N/A,#N/A,FALSE,"SWI";#N/A,#N/A,FALSE,"NON"}</definedName>
    <definedName name="Pal_Workbook_GUID" hidden="1">"FRRDBT27QSB9YMAE1AVF3W4H"</definedName>
    <definedName name="pippo" hidden="1">{"receivables",#N/A,FALSE,"Receiv. Turns 3Q 98 Est";"sales",#N/A,FALSE,"Receiv. Turns 3Q 98 Est";"turns",#N/A,FALSE,"Receiv. Turns 3Q 98 Est";"pastdue",#N/A,FALSE,"Receiv. Turns 3Q 98 Est"}</definedName>
    <definedName name="pippo_" hidden="1">{"receivables",#N/A,FALSE,"Receiv. Turns 3Q 98 Est";"sales",#N/A,FALSE,"Receiv. Turns 3Q 98 Est";"turns",#N/A,FALSE,"Receiv. Turns 3Q 98 Est";"pastdue",#N/A,FALSE,"Receiv. Turns 3Q 98 Est"}</definedName>
    <definedName name="pippo_1" hidden="1">{"receivables",#N/A,FALSE,"Receiv. Turns 3Q 98 Est";"sales",#N/A,FALSE,"Receiv. Turns 3Q 98 Est";"turns",#N/A,FALSE,"Receiv. Turns 3Q 98 Est";"pastdue",#N/A,FALSE,"Receiv. Turns 3Q 98 Est"}</definedName>
    <definedName name="pli" hidden="1">{"Inventory",#N/A,TRUE,"Inven. Turns 1996";"sales",#N/A,TRUE,"Inven. Turns 1996";"Turns",#N/A,TRUE,"Inven. Turns 1996";"days",#N/A,TRUE,"Inven. Turns 1996"}</definedName>
    <definedName name="PopCache_GL_INTERFACE_REFERENCE7" hidden="1">[10]PopCache!$A$1:$A$2</definedName>
    <definedName name="popoo" hidden="1">{"inventory",#N/A,FALSE,"Inven. Turns 97 Rep";"sales",#N/A,FALSE,"Inven. Turns 97 Rep";"turns",#N/A,FALSE,"Inven. Turns 97 Rep";"days",#N/A,FALSE,"Inven. Turns 97 Rep"}</definedName>
    <definedName name="pp" hidden="1">{"receivables",#N/A,FALSE,"Receiv. Turns 3Q 98 Est";"sales",#N/A,FALSE,"Receiv. Turns 3Q 98 Est";"turns",#N/A,FALSE,"Receiv. Turns 3Q 98 Est";"pastdue",#N/A,FALSE,"Receiv. Turns 3Q 98 Est"}</definedName>
    <definedName name="pp_1" hidden="1">{"receivables",#N/A,FALSE,"Receiv. Turns 3Q 98 Est";"sales",#N/A,FALSE,"Receiv. Turns 3Q 98 Est";"turns",#N/A,FALSE,"Receiv. Turns 3Q 98 Est";"pastdue",#N/A,FALSE,"Receiv. Turns 3Q 98 Est"}</definedName>
    <definedName name="prem" hidden="1">{"Summary analysis",#N/A,FALSE,"Total";"OCPH analysis",#N/A,FALSE,"Total";"detail analysis",#N/A,FALSE,"Total"}</definedName>
    <definedName name="prem2" hidden="1">{"Summary analysis",#N/A,FALSE,"Total";"OCPH analysis",#N/A,FALSE,"Total";"detail analysis",#N/A,FALSE,"Total"}</definedName>
    <definedName name="Productivity" hidden="1">{"Summary analysis",#N/A,FALSE,"Total";"OCPH analysis",#N/A,FALSE,"Total";"detail analysis",#N/A,FALSE,"Total"}</definedName>
    <definedName name="Productivity2" hidden="1">{"Summary analysis",#N/A,FALSE,"Total";"OCPH analysis",#N/A,FALSE,"Total";"detail analysis",#N/A,FALSE,"Total"}</definedName>
    <definedName name="ProForma" hidden="1">{"summary",#N/A,FALSE,"Summary";"daily",#N/A,FALSE,"Daily";"detail",#N/A,FALSE,"Detail";"flash",#N/A,FALSE,"Flash";"revenue",#N/A,FALSE,"PDF";"fxexp",#N/A,FALSE,"PDF";"headcount",#N/A,FALSE,"PDF"}</definedName>
    <definedName name="PW" hidden="1">{"WRO-CF",#N/A,FALSE,"WHO";"DOM-CF",#N/A,FALSE,"DOM";"VENZ-CF",#N/A,FALSE,"VEN";"CAN-CF",#N/A,FALSE,"CAN";"ELIM-CF",#N/A,FALSE,"ELIM"}</definedName>
    <definedName name="qefdz" hidden="1">{#N/A,#N/A,FALSE,"Summary";#N/A,#N/A,FALSE,"Total";#N/A,#N/A,FALSE,"Total ex Swe";#N/A,#N/A,FALSE,"Volume";#N/A,#N/A,FALSE,"Expenses";#N/A,#N/A,FALSE,"CM Var";#N/A,#N/A,FALSE,"YTD Var"}</definedName>
    <definedName name="qsdf" hidden="1">{#N/A,#N/A,FALSE,"Ventilation";#N/A,#N/A,FALSE,"Courbe1";#N/A,#N/A,FALSE,"Courbe2"}</definedName>
    <definedName name="Rate2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rdhy" hidden="1">{#N/A,#N/A,FALSE,"UK";#N/A,#N/A,FALSE,"FR";#N/A,#N/A,FALSE,"SWE";#N/A,#N/A,FALSE,"BE";#N/A,#N/A,FALSE,"IT";#N/A,#N/A,FALSE,"SP";#N/A,#N/A,FALSE,"GE";#N/A,#N/A,FALSE,"PO";#N/A,#N/A,FALSE,"SWI";#N/A,#N/A,FALSE,"NON"}</definedName>
    <definedName name="re.dom." hidden="1">{"DOM-IS",#N/A,FALSE,"DOM";"DOM-BS",#N/A,FALSE,"DOM";"DOM-FA",#N/A,FALSE,"DOM";"DOM-CF",#N/A,FALSE,"DOM"}</definedName>
    <definedName name="reag" hidden="1">{#N/A,#N/A,FALSE,"Summary";#N/A,#N/A,FALSE,"Total";#N/A,#N/A,FALSE,"Total ex Swe";#N/A,#N/A,FALSE,"Volume";#N/A,#N/A,FALSE,"Expenses";#N/A,#N/A,FALSE,"CM Var";#N/A,#N/A,FALSE,"YTD Var"}</definedName>
    <definedName name="recon" hidden="1">{#N/A,#N/A,TRUE,"KEY DATA";#N/A,#N/A,TRUE,"KEY DATA Base Case";#N/A,#N/A,TRUE,"JULY";#N/A,#N/A,TRUE,"AUG";#N/A,#N/A,TRUE,"SEPT";#N/A,#N/A,TRUE,"3Q"}</definedName>
    <definedName name="remove" hidden="1">{#N/A,#N/A,TRUE,"KEY DATA";#N/A,#N/A,TRUE,"KEY DATA Base Case";#N/A,#N/A,TRUE,"JULY";#N/A,#N/A,TRUE,"AUG";#N/A,#N/A,TRUE,"SEPT";#N/A,#N/A,TRUE,"3Q"}</definedName>
    <definedName name="remove2" hidden="1">{#N/A,#N/A,TRUE,"KEY DATA";#N/A,#N/A,TRUE,"KEY DATA Base Case";#N/A,#N/A,TRUE,"JULY";#N/A,#N/A,TRUE,"AUG";#N/A,#N/A,TRUE,"SEPT";#N/A,#N/A,TRUE,"3Q"}</definedName>
    <definedName name="ReportGroup" hidden="1">0</definedName>
    <definedName name="rfxshyrs" hidden="1">{#N/A,#N/A,FALSE,"Summary";#N/A,#N/A,FALSE,"Total";#N/A,#N/A,FALSE,"Total ex Swe";#N/A,#N/A,FALSE,"Volume";#N/A,#N/A,FALSE,"Expenses";#N/A,#N/A,FALSE,"CM Var";#N/A,#N/A,FALSE,"YTD Var"}</definedName>
    <definedName name="rjuyg" hidden="1">{#N/A,#N/A,FALSE,"UK";#N/A,#N/A,FALSE,"FR";#N/A,#N/A,FALSE,"SWE";#N/A,#N/A,FALSE,"BE";#N/A,#N/A,FALSE,"IT";#N/A,#N/A,FALSE,"SP";#N/A,#N/A,FALSE,"GE";#N/A,#N/A,FALSE,"PO";#N/A,#N/A,FALSE,"SWI";#N/A,#N/A,FALSE,"NON"}</definedName>
    <definedName name="roy" hidden="1">{"Summary analysis",#N/A,FALSE,"Total";"OCPH analysis",#N/A,FALSE,"Total";"detail analysis",#N/A,FALSE,"Total"}</definedName>
    <definedName name="RR" hidden="1">{"summary",#N/A,FALSE,"2000 vs 1999";"detail",#N/A,FALSE,"2000 vs 1999"}</definedName>
    <definedName name="rrrrrrrrrrrrrr" hidden="1">#REF!</definedName>
    <definedName name="rshy" hidden="1">{#N/A,#N/A,FALSE,"UK";#N/A,#N/A,FALSE,"FR";#N/A,#N/A,FALSE,"SWE";#N/A,#N/A,FALSE,"BE";#N/A,#N/A,FALSE,"IT";#N/A,#N/A,FALSE,"SP";#N/A,#N/A,FALSE,"GE";#N/A,#N/A,FALSE,"PO";#N/A,#N/A,FALSE,"SWI";#N/A,#N/A,FALSE,"NON"}</definedName>
    <definedName name="rszyh" hidden="1">{#N/A,#N/A,FALSE,"Summary";#N/A,#N/A,FALSE,"Total";#N/A,#N/A,FALSE,"Total ex Swe";#N/A,#N/A,FALSE,"Volume";#N/A,#N/A,FALSE,"Expenses";#N/A,#N/A,FALSE,"CM Var";#N/A,#N/A,FALSE,"YTD Var"}</definedName>
    <definedName name="rxshy" hidden="1">{#N/A,#N/A,FALSE,"Summary";#N/A,#N/A,FALSE,"Total";#N/A,#N/A,FALSE,"Total ex Swe";#N/A,#N/A,FALSE,"Volume";#N/A,#N/A,FALSE,"Expenses";#N/A,#N/A,FALSE,"CM Var";#N/A,#N/A,FALSE,"YTD Var"}</definedName>
    <definedName name="rxsye" hidden="1">{#N/A,#N/A,FALSE,"UK";#N/A,#N/A,FALSE,"FR";#N/A,#N/A,FALSE,"SWE";#N/A,#N/A,FALSE,"BE";#N/A,#N/A,FALSE,"IT";#N/A,#N/A,FALSE,"SP";#N/A,#N/A,FALSE,"GE";#N/A,#N/A,FALSE,"PO";#N/A,#N/A,FALSE,"SWI";#N/A,#N/A,FALSE,"NON"}</definedName>
    <definedName name="sal" hidden="1">{"inventory",#N/A,FALSE,"Inven. Turns 97 Rep";"sales",#N/A,FALSE,"Inven. Turns 97 Rep";"turns",#N/A,FALSE,"Inven. Turns 97 Rep";"days",#N/A,FALSE,"Inven. Turns 97 Rep"}</definedName>
    <definedName name="sal_1" hidden="1">{"inventory",#N/A,FALSE,"Inven. Turns 97 Rep";"sales",#N/A,FALSE,"Inven. Turns 97 Rep";"turns",#N/A,FALSE,"Inven. Turns 97 Rep";"days",#N/A,FALSE,"Inven. Turns 97 Rep"}</definedName>
    <definedName name="sales_1" hidden="1">{"inventory",#N/A,FALSE,"Inven. Turns 97 Rep";"sales",#N/A,FALSE,"Inven. Turns 97 Rep";"turns",#N/A,FALSE,"Inven. Turns 97 Rep";"days",#N/A,FALSE,"Inven. Turns 97 Rep"}</definedName>
    <definedName name="SAPBEXhrIndnt" hidden="1">"Wide"</definedName>
    <definedName name="SAPBEXrevision" hidden="1">23</definedName>
    <definedName name="SAPBEXsysID" hidden="1">"BWP"</definedName>
    <definedName name="SAPBEXwbID" hidden="1">"3DT2QHV79OHQQL9JW840MTGJP"</definedName>
    <definedName name="SAPsysID" hidden="1">"708C5W7SBKP804JT78WJ0JNKI"</definedName>
    <definedName name="SAPwbID" hidden="1">"ARS"</definedName>
    <definedName name="scen_name1" hidden="1">"high1 normal"</definedName>
    <definedName name="scen_name2" hidden="1">"high1 high"</definedName>
    <definedName name="scen_name3" hidden="1">"low1 normal"</definedName>
    <definedName name="scen_name4" hidden="1">"low 2 normal"</definedName>
    <definedName name="scen_name5" hidden="1">"low2 high"</definedName>
    <definedName name="scen_name6" hidden="1">"low1 high"</definedName>
    <definedName name="scen_user1" hidden="1">"Dorit Timman"</definedName>
    <definedName name="scen_user2" hidden="1">"Dorit Timman"</definedName>
    <definedName name="scen_user3" hidden="1">"Dorit Timman"</definedName>
    <definedName name="scen_user4" hidden="1">"Dorit Timman"</definedName>
    <definedName name="scen_user5" hidden="1">"Dorit Timman"</definedName>
    <definedName name="scen_user6" hidden="1">"Dorit Timman"</definedName>
    <definedName name="sdfafaf" hidden="1">{#N/A,#N/A,FALSE,"JANLN2"}</definedName>
    <definedName name="sdfsdf" hidden="1">{"Summary analysis",#N/A,FALSE,"Total";"OCPH analysis",#N/A,FALSE,"Total";"detail analysis",#N/A,FALSE,"Total"}</definedName>
    <definedName name="sdqsdfg" hidden="1">{#N/A,#N/A,FALSE,"Ventilation";#N/A,#N/A,FALSE,"Courbe1";#N/A,#N/A,FALSE,"Courbe2"}</definedName>
    <definedName name="Select_Basis">[11]Config!$D$3:$D$4</definedName>
    <definedName name="Select_NA">[11]Config!$J$3</definedName>
    <definedName name="Select_Qtr">[11]Config!$C$3:$C$6</definedName>
    <definedName name="Select_Scenario">[11]Config!$G$3:$G$8</definedName>
    <definedName name="Select_Segment">[11]Config!$E$3:$E$11</definedName>
    <definedName name="Select_Year">[11]Config!$B$3:$B$6</definedName>
    <definedName name="Sept4" hidden="1">{"detail",#N/A,FALSE,"2000 vs 1999";"summary",#N/A,FALSE,"2000 vs 1999"}</definedName>
    <definedName name="serv_1" hidden="1">{"WRO-IS",#N/A,FALSE,"WHO";"DOM-IS",#N/A,FALSE,"WHO";"VENZ-IS",#N/A,FALSE,"WHO";"CAN-IS",#N/A,FALSE,"WHO";"ELIM-IS",#N/A,FALSE,"WHO"}</definedName>
    <definedName name="servicios" hidden="1">{"WRO-BS",#N/A,FALSE,"WHO";"DOM-BS",#N/A,FALSE,"WHO";"CAN-BS",#N/A,FALSE,"WHO";"ELIM-BS",#N/A,FALSE,"WHO";"VENZ-BS",#N/A,FALSE,"WHO"}</definedName>
    <definedName name="sky" hidden="1">{"Summary analysis",#N/A,FALSE,"Total";"OCPH analysis",#N/A,FALSE,"Total";"detail analysis",#N/A,FALSE,"Total"}</definedName>
    <definedName name="solver_num" hidden="1">0</definedName>
    <definedName name="solver_opt" hidden="1">#REF!</definedName>
    <definedName name="solver_tmp" hidden="1">#NULL!</definedName>
    <definedName name="solver_typ" hidden="1">1</definedName>
    <definedName name="solver_val" hidden="1">0</definedName>
    <definedName name="sort" hidden="1">{#N/A,#N/A,FALSE,"EndRpt"}</definedName>
    <definedName name="sruy" hidden="1">{#N/A,#N/A,FALSE,"UK";#N/A,#N/A,FALSE,"FR";#N/A,#N/A,FALSE,"SWE";#N/A,#N/A,FALSE,"BE";#N/A,#N/A,FALSE,"IT";#N/A,#N/A,FALSE,"SP";#N/A,#N/A,FALSE,"GE";#N/A,#N/A,FALSE,"PO";#N/A,#N/A,FALSE,"SWI";#N/A,#N/A,FALSE,"NON"}</definedName>
    <definedName name="srwq" hidden="1">{#N/A,#N/A,FALSE,"Summary";#N/A,#N/A,FALSE,"Total";#N/A,#N/A,FALSE,"Total ex Swe";#N/A,#N/A,FALSE,"Volume";#N/A,#N/A,FALSE,"Expenses";#N/A,#N/A,FALSE,"CM Var";#N/A,#N/A,FALSE,"YTD Var"}</definedName>
    <definedName name="SSDSD" hidden="1">{"'POTORD'!$A$2:$G$40"}</definedName>
    <definedName name="sss" hidden="1">{"Detail analysis",#N/A,FALSE,"Model";"Summary analysis",#N/A,FALSE,"Model";"OCPH analysis",#N/A,FALSE,"Model"}</definedName>
    <definedName name="sthte" hidden="1">{#N/A,#N/A,FALSE,"Summary";#N/A,#N/A,FALSE,"Total";#N/A,#N/A,FALSE,"Total ex Swe";#N/A,#N/A,FALSE,"Volume";#N/A,#N/A,FALSE,"Expenses";#N/A,#N/A,FALSE,"CM Var";#N/A,#N/A,FALSE,"YTD Var"}</definedName>
    <definedName name="summaryty" hidden="1">{#N/A,#N/A,TRUE,"KEY DATA";#N/A,#N/A,TRUE,"KEY DATA Base Case";#N/A,#N/A,TRUE,"JULY";#N/A,#N/A,TRUE,"AUG";#N/A,#N/A,TRUE,"SEPT";#N/A,#N/A,TRUE,"3Q"}</definedName>
    <definedName name="summaryty." hidden="1">{#N/A,#N/A,TRUE,"KEY DATA";#N/A,#N/A,TRUE,"KEY DATA Base Case";#N/A,#N/A,TRUE,"JULY";#N/A,#N/A,TRUE,"AUG";#N/A,#N/A,TRUE,"SEPT";#N/A,#N/A,TRUE,"3Q"}</definedName>
    <definedName name="summaryty_1" hidden="1">{#N/A,#N/A,TRUE,"KEY DATA";#N/A,#N/A,TRUE,"KEY DATA Base Case";#N/A,#N/A,TRUE,"JULY";#N/A,#N/A,TRUE,"AUG";#N/A,#N/A,TRUE,"SEPT";#N/A,#N/A,TRUE,"3Q"}</definedName>
    <definedName name="summmmmm" hidden="1">{#N/A,#N/A,TRUE,"KEY DATA";#N/A,#N/A,TRUE,"KEY DATA Base Case";#N/A,#N/A,TRUE,"JULY";#N/A,#N/A,TRUE,"AUG";#N/A,#N/A,TRUE,"SEPT";#N/A,#N/A,TRUE,"3Q"}</definedName>
    <definedName name="tdjmh" hidden="1">{#N/A,#N/A,FALSE,"UK";#N/A,#N/A,FALSE,"FR";#N/A,#N/A,FALSE,"SWE";#N/A,#N/A,FALSE,"BE";#N/A,#N/A,FALSE,"IT";#N/A,#N/A,FALSE,"SP";#N/A,#N/A,FALSE,"GE";#N/A,#N/A,FALSE,"PO";#N/A,#N/A,FALSE,"SWI";#N/A,#N/A,FALSE,"NON"}</definedName>
    <definedName name="tdrjryds" hidden="1">{#N/A,#N/A,FALSE,"UK";#N/A,#N/A,FALSE,"FR";#N/A,#N/A,FALSE,"SWE";#N/A,#N/A,FALSE,"BE";#N/A,#N/A,FALSE,"IT";#N/A,#N/A,FALSE,"SP";#N/A,#N/A,FALSE,"GE";#N/A,#N/A,FALSE,"PO";#N/A,#N/A,FALSE,"SWI";#N/A,#N/A,FALSE,"NON"}</definedName>
    <definedName name="temp." hidden="1">{#N/A,#N/A,TRUE,"KEY DATA";#N/A,#N/A,TRUE,"KEY DATA Base Case";#N/A,#N/A,TRUE,"JULY";#N/A,#N/A,TRUE,"AUG";#N/A,#N/A,TRUE,"SEPT";#N/A,#N/A,TRUE,"3Q"}</definedName>
    <definedName name="temp_1" hidden="1">{#N/A,#N/A,TRUE,"KEY DATA";#N/A,#N/A,TRUE,"KEY DATA Base Case";#N/A,#N/A,TRUE,"JULY";#N/A,#N/A,TRUE,"AUG";#N/A,#N/A,TRUE,"SEPT";#N/A,#N/A,TRUE,"3Q"}</definedName>
    <definedName name="temp12" hidden="1">{#N/A,#N/A,TRUE,"KEY DATA";#N/A,#N/A,TRUE,"KEY DATA Base Case";#N/A,#N/A,TRUE,"JULY";#N/A,#N/A,TRUE,"AUG";#N/A,#N/A,TRUE,"SEPT";#N/A,#N/A,TRUE,"3Q"}</definedName>
    <definedName name="temp12." hidden="1">{#N/A,#N/A,TRUE,"KEY DATA";#N/A,#N/A,TRUE,"KEY DATA Base Case";#N/A,#N/A,TRUE,"JULY";#N/A,#N/A,TRUE,"AUG";#N/A,#N/A,TRUE,"SEPT";#N/A,#N/A,TRUE,"3Q"}</definedName>
    <definedName name="temp12_1" hidden="1">{#N/A,#N/A,TRUE,"KEY DATA";#N/A,#N/A,TRUE,"KEY DATA Base Case";#N/A,#N/A,TRUE,"JULY";#N/A,#N/A,TRUE,"AUG";#N/A,#N/A,TRUE,"SEPT";#N/A,#N/A,TRUE,"3Q"}</definedName>
    <definedName name="test_1" hidden="1">{"'POTORD'!$A$2:$G$40"}</definedName>
    <definedName name="test2" hidden="1">{#N/A,#N/A,FALSE,"Periods";#N/A,#N/A,FALSE,"Chrt of Accts"}</definedName>
    <definedName name="TESTING" hidden="1">{"WRO-BS",#N/A,FALSE,"WHO";"DOM-BS",#N/A,FALSE,"WHO";"CAN-BS",#N/A,FALSE,"WHO";"ELIM-BS",#N/A,FALSE,"WHO";"VENZ-BS",#N/A,FALSE,"WHO"}</definedName>
    <definedName name="tets" hidden="1">{"'POTORD'!$A$2:$G$40"}</definedName>
    <definedName name="TextRefCopyRangeCount" hidden="1">22</definedName>
    <definedName name="thjeza" hidden="1">{#N/A,#N/A,FALSE,"UK";#N/A,#N/A,FALSE,"FR";#N/A,#N/A,FALSE,"SWE";#N/A,#N/A,FALSE,"BE";#N/A,#N/A,FALSE,"IT";#N/A,#N/A,FALSE,"SP";#N/A,#N/A,FALSE,"GE";#N/A,#N/A,FALSE,"PO";#N/A,#N/A,FALSE,"SWI";#N/A,#N/A,FALSE,"NON"}</definedName>
    <definedName name="thyu6rt" hidden="1">{#N/A,#N/A,FALSE,"Summary";#N/A,#N/A,FALSE,"Total";#N/A,#N/A,FALSE,"Total ex Swe";#N/A,#N/A,FALSE,"Volume";#N/A,#N/A,FALSE,"Expenses";#N/A,#N/A,FALSE,"CM Var";#N/A,#N/A,FALSE,"YTD Var"}</definedName>
    <definedName name="tony" hidden="1">{"Summary analysis",#N/A,FALSE,"Total";"OCPH analysis",#N/A,FALSE,"Total";"detail analysis",#N/A,FALSE,"Total"}</definedName>
    <definedName name="tony2" hidden="1">{"Summary analysis",#N/A,FALSE,"Total";"OCPH analysis",#N/A,FALSE,"Total";"detail analysis",#N/A,FALSE,"Total"}</definedName>
    <definedName name="totalpack" hidden="1">{#N/A,#N/A,FALSE,"UK";#N/A,#N/A,FALSE,"FR";#N/A,#N/A,FALSE,"SWE";#N/A,#N/A,FALSE,"BE";#N/A,#N/A,FALSE,"IT";#N/A,#N/A,FALSE,"SP";#N/A,#N/A,FALSE,"GE";#N/A,#N/A,FALSE,"PO";#N/A,#N/A,FALSE,"SWI";#N/A,#N/A,FALSE,"NON"}</definedName>
    <definedName name="trysz" hidden="1">{#N/A,#N/A,FALSE,"Summary";#N/A,#N/A,FALSE,"Total";#N/A,#N/A,FALSE,"Total ex Swe";#N/A,#N/A,FALSE,"Volume";#N/A,#N/A,FALSE,"Expenses";#N/A,#N/A,FALSE,"CM Var";#N/A,#N/A,FALSE,"YTD Var"}</definedName>
    <definedName name="uk" hidden="1">{"summary",#N/A,FALSE,"Summary";"daily",#N/A,FALSE,"Daily";"detail",#N/A,FALSE,"Detail";"flash",#N/A,FALSE,"Flash";"revenue",#N/A,FALSE,"PDF";"fxexp",#N/A,FALSE,"PDF";"headcount",#N/A,FALSE,"PDF"}</definedName>
    <definedName name="upi" hidden="1">{#N/A,#N/A,FALSE,"Summary";#N/A,#N/A,FALSE,"Total";#N/A,#N/A,FALSE,"Total ex Swe";#N/A,#N/A,FALSE,"Volume";#N/A,#N/A,FALSE,"Expenses";#N/A,#N/A,FALSE,"CM Var";#N/A,#N/A,FALSE,"YTD Var"}</definedName>
    <definedName name="UpperRowTT" hidden="1">#REF!</definedName>
    <definedName name="uuuiii" hidden="1">{"WRO-BS",#N/A,FALSE,"WHO";"DOM-BS",#N/A,FALSE,"WHO";"CAN-BS",#N/A,FALSE,"WHO";"ELIM-BS",#N/A,FALSE,"WHO";"VENZ-BS",#N/A,FALSE,"WHO"}</definedName>
    <definedName name="uuuu" hidden="1">{"WRO-BS",#N/A,FALSE,"WHO";"DOM-BS",#N/A,FALSE,"WHO";"CAN-BS",#N/A,FALSE,"WHO";"ELIM-BS",#N/A,FALSE,"WHO";"VENZ-BS",#N/A,FALSE,"WHO"}</definedName>
    <definedName name="v" hidden="1">{#N/A,#N/A,FALSE,"99 W Options";"prov99w opt",#N/A,FALSE,"99 W Options"}</definedName>
    <definedName name="vbhj" hidden="1">{#N/A,#N/A,FALSE,"Summary";#N/A,#N/A,FALSE,"Total";#N/A,#N/A,FALSE,"Total ex Swe";#N/A,#N/A,FALSE,"Volume";#N/A,#N/A,FALSE,"Expenses";#N/A,#N/A,FALSE,"CM Var";#N/A,#N/A,FALSE,"YTD Var"}</definedName>
    <definedName name="Vgl" hidden="1">{"K GuV o. Kommentar",#N/A,FALSE,"Kaufhof"}</definedName>
    <definedName name="vito" hidden="1">{"Summary analysis",#N/A,FALSE,"Total";"OCPH analysis",#N/A,FALSE,"Total";"detail analysis",#N/A,FALSE,"Total"}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vvvvv" hidden="1">{#N/A,#N/A,TRUE,"MTHLY-CV";#N/A,#N/A,TRUE,"CV";#N/A,#N/A,TRUE,"INT_FEES_DRR_DEPR";#N/A,#N/A,TRUE,"OTHER_LEASE"}</definedName>
    <definedName name="vvvvvvvvvvvvvvvvvvvvvvvvv" hidden="1">{"raatios",#N/A,FALSE,"A";"ratios",#N/A,FALSE,"B";"ratios",#N/A,FALSE,"C";"ratios",#N/A,FALSE,"D";"ratios",#N/A,FALSE,"F"}</definedName>
    <definedName name="WALKER" hidden="1">{"DOM",#N/A,FALSE,"DOM05-96";"HQ",#N/A,FALSE,"DOM05-96"}</definedName>
    <definedName name="WPL_Assistant" hidden="1">#REF!</definedName>
    <definedName name="WPL_AssistantEmail" hidden="1">#REF!</definedName>
    <definedName name="WPL_AssistantPhone" hidden="1">#REF!</definedName>
    <definedName name="WPL_ChineseName" hidden="1">#REF!</definedName>
    <definedName name="WPL_ChineseTitle" hidden="1">#REF!</definedName>
    <definedName name="WPL_CompanyAddress" hidden="1">#REF!</definedName>
    <definedName name="WPL_CompanyAddress2" hidden="1">#REF!</definedName>
    <definedName name="WPL_CompanyAddress3" hidden="1">#REF!</definedName>
    <definedName name="WPL_CompanyFax" hidden="1">#REF!</definedName>
    <definedName name="WPL_CompanyLogo" hidden="1">#REF!</definedName>
    <definedName name="WPL_CompanyName" hidden="1">#REF!</definedName>
    <definedName name="WPL_CompanyPhone" hidden="1">#REF!</definedName>
    <definedName name="WPL_DepartmentFax" hidden="1">#REF!</definedName>
    <definedName name="WPL_DepartmentName" hidden="1">#REF!</definedName>
    <definedName name="WPL_DepartmentPhone" hidden="1">#REF!</definedName>
    <definedName name="WPL_Email" hidden="1">#REF!</definedName>
    <definedName name="WPL_Fax" hidden="1">#REF!</definedName>
    <definedName name="WPL_FirstName" hidden="1">#REF!</definedName>
    <definedName name="WPL_LastName" hidden="1">#REF!</definedName>
    <definedName name="WPL_Mobile" hidden="1">#REF!</definedName>
    <definedName name="WPL_Telephone" hidden="1">#REF!</definedName>
    <definedName name="WPL_Title" hidden="1">#REF!</definedName>
    <definedName name="wqg" hidden="1">{#N/A,#N/A,FALSE,"UK";#N/A,#N/A,FALSE,"FR";#N/A,#N/A,FALSE,"SWE";#N/A,#N/A,FALSE,"BE";#N/A,#N/A,FALSE,"IT";#N/A,#N/A,FALSE,"SP";#N/A,#N/A,FALSE,"GE";#N/A,#N/A,FALSE,"PO";#N/A,#N/A,FALSE,"SWI";#N/A,#N/A,FALSE,"NON"}</definedName>
    <definedName name="wrn.09BASIC." hidden="1">{"YTDONLY",#N/A,FALSE,"09-SUM  ";"REGULAR1",#N/A,FALSE,"09-SUM  "}</definedName>
    <definedName name="wrn.Accounts._.3Q98._.Est." hidden="1">{"receivables",#N/A,FALSE,"Receiv. Turns 3Q 98 Est";"sales",#N/A,FALSE,"Receiv. Turns 3Q 98 Est";"turns",#N/A,FALSE,"Receiv. Turns 3Q 98 Est";"pastdue",#N/A,FALSE,"Receiv. Turns 3Q 98 Est"}</definedName>
    <definedName name="wrn.Accounts._.3Q98._.Est._1" hidden="1">{"receivables",#N/A,FALSE,"Receiv. Turns 3Q 98 Est";"sales",#N/A,FALSE,"Receiv. Turns 3Q 98 Est";"turns",#N/A,FALSE,"Receiv. Turns 3Q 98 Est";"pastdue",#N/A,FALSE,"Receiv. Turns 3Q 98 Est"}</definedName>
    <definedName name="wrn.Accounts._.SII._.99." hidden="1">{"receivables",#N/A,FALSE,"SII 99";"sales",#N/A,FALSE,"SII 99";"turns",#N/A,FALSE,"SII 99";"pastdue",#N/A,FALSE,"SII 99"}</definedName>
    <definedName name="wrn.Accounts._.SII._.99._1" hidden="1">{"receivables",#N/A,FALSE,"SII 99";"sales",#N/A,FALSE,"SII 99";"turns",#N/A,FALSE,"SII 99";"pastdue",#N/A,FALSE,"SII 99"}</definedName>
    <definedName name="wrn.aim." hidden="1">{#N/A,#N/A,FALSE,"AIM";#N/A,#N/A,FALSE,"Africa";#N/A,#N/A,FALSE,"India";#N/A,#N/A,FALSE,"Gulf";#N/A,#N/A,FALSE,"Saudi";#N/A,#N/A,FALSE,"CJe0 backlog";#N/A,#N/A,FALSE,"Actual orders";#N/A,#N/A,FALSE,"CMS"}</definedName>
    <definedName name="wrn.aim.2" hidden="1">{#N/A,#N/A,FALSE,"AIM";#N/A,#N/A,FALSE,"Africa";#N/A,#N/A,FALSE,"India";#N/A,#N/A,FALSE,"Gulf";#N/A,#N/A,FALSE,"Saudi";#N/A,#N/A,FALSE,"CJe0 backlog";#N/A,#N/A,FALSE,"Actual orders";#N/A,#N/A,FALSE,"CMS"}</definedName>
    <definedName name="wrn.All._.Pages." hidden="1">{#N/A,#N/A,FALSE,"Summary";#N/A,#N/A,FALSE,"UK";#N/A,#N/A,FALSE,"FR";#N/A,#N/A,FALSE,"BL";#N/A,#N/A,FALSE,"IT";#N/A,#N/A,FALSE,"SP"}</definedName>
    <definedName name="wrn.ALL._.TFA." hidden="1">{#N/A,#N/A,FALSE,"TJE";#N/A,#N/A,FALSE,"FED";#N/A,#N/A,FALSE,"39";#N/A,#N/A,FALSE,"ST";#N/A,#N/A,FALSE,"STAP";#N/A,#N/A,FALSE,"GL";#N/A,#N/A,FALSE,"AMT";#N/A,#N/A,FALSE,"AMTGL";#N/A,#N/A,FALSE,"CAL";#N/A,#N/A,FALSE,"704(c)";#N/A,#N/A,FALSE,"CAP";#N/A,#N/A,FALSE,"ADBK";#N/A,#N/A,FALSE,"REC"}</definedName>
    <definedName name="wrn.All._.Units." hidden="1">{"All Units",#N/A,FALSE,"Sheet1"}</definedName>
    <definedName name="wrn.all_pages_PandL." hidden="1">{"page 1",#N/A,FALSE,"A";"page 2",#N/A,FALSE,"A";"page 3",#N/A,FALSE,"A";"page 4",#N/A,FALSE,"A";"page 5",#N/A,FALSE,"A"}</definedName>
    <definedName name="wrn.approvls." hidden="1">{#N/A,#N/A,FALSE,"EndRpt"}</definedName>
    <definedName name="wrn.BASIC." hidden="1">{"TRSONLY",#N/A,FALSE,"08-SUM ";"MISCUNITS",#N/A,FALSE,"08-SUM "}</definedName>
    <definedName name="wrn.BS." hidden="1">{"WRO-BS",#N/A,FALSE,"WHO";"DOM-BS",#N/A,FALSE,"WHO";"CAN-BS",#N/A,FALSE,"WHO";"ELIM-BS",#N/A,FALSE,"WHO";"VENZ-BS",#N/A,FALSE,"WHO"}</definedName>
    <definedName name="wrn.BS_ALL." hidden="1">{"BS","id_9000",FALSE,"BS";"BS","id_7007",FALSE,"BS"}</definedName>
    <definedName name="wrn.BS_ALL._1" hidden="1">{"BS","id_9000",FALSE,"BS";"BS","id_7007",FALSE,"BS"}</definedName>
    <definedName name="wrn.CAN." hidden="1">{"CAN-IS",#N/A,FALSE,"CAN";"CAN-BS",#N/A,FALSE,"CAN";"CAN-FA",#N/A,FALSE,"CAN";"CAN-CF",#N/A,FALSE,"CAN"}</definedName>
    <definedName name="wrn.Cash." hidden="1">{"CashPrint",#N/A,FALSE,"Cash"}</definedName>
    <definedName name="wrn.cash._1" hidden="1">{"whocash",#N/A,FALSE,"WHO";"ehocash",#N/A,FALSE,"EHO";"apcash",#N/A,FALSE,"ASIA";"hqcash",#N/A,FALSE,"HQ";"conscash",#N/A,FALSE,"CONS"}</definedName>
    <definedName name="wrn.Cash.2" hidden="1">{"CashPrint",#N/A,FALSE,"Cash"}</definedName>
    <definedName name="wrn.CF." hidden="1">{"WRO-CF",#N/A,FALSE,"WHO";"DOM-CF",#N/A,FALSE,"DOM";"VENZ-CF",#N/A,FALSE,"VEN";"CAN-CF",#N/A,FALSE,"CAN";"ELIM-CF",#N/A,FALSE,"ELIM"}</definedName>
    <definedName name="wrn.crsdata." hidden="1">{#N/A,#N/A,TRUE,"   RC-B   ";#N/A,#N/A,TRUE,"   RC-I   ";#N/A,#N/A,TRUE,"  RC-N.1  ";#N/A,#N/A,TRUE,"   RC-N.2"}</definedName>
    <definedName name="wrn.cv." hidden="1">{#N/A,#N/A,TRUE,"MTHLY-CV";#N/A,#N/A,TRUE,"CV";#N/A,#N/A,TRUE,"INT_FEES_DRR_DEPR";#N/A,#N/A,TRUE,"OTHER_LEASE"}</definedName>
    <definedName name="wrn.Data._.Reduction." hidden="1">{"Inputs",#N/A,FALSE,"Data Reduction";"Outputs",#N/A,FALSE,"Data Reduction";"Cycle Deck Comparison",#N/A,FALSE,"Data Reduction"}</definedName>
    <definedName name="wrn.DOM." hidden="1">{"DOM-IS",#N/A,FALSE,"DOM";"DOM-BS",#N/A,FALSE,"DOM";"DOM-FA",#N/A,FALSE,"DOM";"DOM-CF",#N/A,FALSE,"DOM"}</definedName>
    <definedName name="wrn.ELIM." hidden="1">{"ELIM-IS",#N/A,FALSE,"ELIM";"ELIM-BS",#N/A,FALSE,"ELIM";"ELIM-FA",#N/A,FALSE,"ELIM";"ELIM-CF",#N/A,FALSE,"ELIM"}</definedName>
    <definedName name="wrn.fidvsb." hidden="1">{"fidvsb1",#N/A,FALSE,"RET";"fidvsb2",#N/A,FALSE,"RET"}</definedName>
    <definedName name="wrn.FN_JE98." hidden="1">{"FN_JE98",#N/A,FALSE,"98 W Options"}</definedName>
    <definedName name="wrn.FN_JE98wo" hidden="1">{"FN_JE98",#N/A,FALSE,"98 W Options"}</definedName>
    <definedName name="wrn.FN_JE99." hidden="1">{"FN_JE",#N/A,FALSE,"99 W Options"}</definedName>
    <definedName name="wrn.impress." hidden="1">{#N/A,#N/A,FALSE,"Ventilation";#N/A,#N/A,FALSE,"Courbe1";#N/A,#N/A,FALSE,"Courbe2"}</definedName>
    <definedName name="wrn.inventario._.97._.Act." hidden="1">{"inventory",#N/A,FALSE,"Inven. Turns 97 Act";"sales",#N/A,FALSE,"Inven. Turns 97 Act";"turns",#N/A,FALSE,"Inven. Turns 97 Act";"days",#N/A,FALSE,"Inven. Turns 97 Act"}</definedName>
    <definedName name="wrn.inventario._.97._.Act._1" hidden="1">{"inventory",#N/A,FALSE,"Inven. Turns 97 Act";"sales",#N/A,FALSE,"Inven. Turns 97 Act";"turns",#N/A,FALSE,"Inven. Turns 97 Act";"days",#N/A,FALSE,"Inven. Turns 97 Act"}</definedName>
    <definedName name="wrn.inventario._.97._.OP." hidden="1">{"inventory",#N/A,TRUE,"Inven. Turns 97 OP";"sales",#N/A,TRUE,"Inven. Turns 97 OP";"turns",#N/A,TRUE,"Inven. Turns 97 OP";"days",#N/A,TRUE,"Inven. Turns 97 OP"}</definedName>
    <definedName name="wrn.inventario._.97._.OP._1" hidden="1">{"inventory",#N/A,TRUE,"Inven. Turns 97 OP";"sales",#N/A,TRUE,"Inven. Turns 97 OP";"turns",#N/A,TRUE,"Inven. Turns 97 OP";"days",#N/A,TRUE,"Inven. Turns 97 OP"}</definedName>
    <definedName name="wrn.inventario._.97._.Rep." hidden="1">{"inventory",#N/A,FALSE,"Inven. Turns 97 Rep";"sales",#N/A,FALSE,"Inven. Turns 97 Rep";"turns",#N/A,FALSE,"Inven. Turns 97 Rep";"days",#N/A,FALSE,"Inven. Turns 97 Rep"}</definedName>
    <definedName name="wrn.inventario._.97._.Rep._1" hidden="1">{"inventory",#N/A,FALSE,"Inven. Turns 97 Rep";"sales",#N/A,FALSE,"Inven. Turns 97 Rep";"turns",#N/A,FALSE,"Inven. Turns 97 Rep";"days",#N/A,FALSE,"Inven. Turns 97 Rep"}</definedName>
    <definedName name="wrn.inventario96." hidden="1">{"Inventory",#N/A,TRUE,"Inven. Turns 1996";"sales",#N/A,TRUE,"Inven. Turns 1996";"Turns",#N/A,TRUE,"Inven. Turns 1996";"days",#N/A,TRUE,"Inven. Turns 1996"}</definedName>
    <definedName name="wrn.inventario96._1" hidden="1">{"Inventory",#N/A,TRUE,"Inven. Turns 1996";"sales",#N/A,TRUE,"Inven. Turns 1996";"Turns",#N/A,TRUE,"Inven. Turns 1996";"days",#N/A,TRUE,"Inven. Turns 1996"}</definedName>
    <definedName name="wrn.IS." hidden="1">{"WRO-IS",#N/A,FALSE,"WHO";"DOM-IS",#N/A,FALSE,"WHO";"VENZ-IS",#N/A,FALSE,"WHO";"CAN-IS",#N/A,FALSE,"WHO";"ELIM-IS",#N/A,FALSE,"WHO"}</definedName>
    <definedName name="wrn.K._.GuV._.o.._.Kommentar." hidden="1">{"K GuV o. Kommentar",#N/A,FALSE,"Kaufhof"}</definedName>
    <definedName name="wrn.KBilanz._.o.._.Kommentar." hidden="1">{"K Bilanz o. Kommentar",#N/A,FALSE,"Kaufhof"}</definedName>
    <definedName name="wrn.Monthly._.Report." hidden="1">{#N/A,#N/A,TRUE,"CntrlRefs";#N/A,#N/A,TRUE,"Input_PL";#N/A,#N/A,TRUE,"Input_BS";#N/A,#N/A,TRUE,"BS_Summary";#N/A,#N/A,TRUE,"Input_Interco";#N/A,#N/A,TRUE,"PL_Mth";#N/A,#N/A,TRUE,"PL_Qtr";#N/A,#N/A,TRUE,"PL_YTD";#N/A,#N/A,TRUE,"CashFlow"}</definedName>
    <definedName name="wrn.only" hidden="1">{#N/A,#N/A,FALSE,"JANLN2"}</definedName>
    <definedName name="wrn.only_1" hidden="1">{#N/A,#N/A,FALSE,"JANLN2"}</definedName>
    <definedName name="wrn.pages1to5." hidden="1">{#N/A,#N/A,FALSE,"P 1";#N/A,#N/A,FALSE,"P 2";#N/A,#N/A,FALSE,"P 3";#N/A,#N/A,FALSE,"P 4";#N/A,#N/A,FALSE,"P 5"}</definedName>
    <definedName name="wrn.pcli." hidden="1">{"page 1",#N/A,FALSE,"PCLI";"page 2",#N/A,FALSE,"PCLI";"page 3",#N/A,FALSE,"PCLI";"page 4",#N/A,FALSE,"PCLI";"page 5",#N/A,FALSE,"PCLI";"page 6",#N/A,FALSE,"PCLI";"page 7",#N/A,FALSE,"PCLI";"page 8",#N/A,FALSE,"PCLI";"page 9",#N/A,FALSE,"PCLI";"page 10",#N/A,FALSE,"PCLI";"page 11",#N/A,FALSE,"PCLI";"page 12",#N/A,FALSE,"PCLI"}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L." hidden="1">{"MONTH",#N/A,FALSE,"A";"YTD",#N/A,FALSE,"A"}</definedName>
    <definedName name="wrn.PL_ALL." hidden="1">{#N/A,"id_9000_y",FALSE,"PL";#N/A,"id_7007_y",FALSE,"PL"}</definedName>
    <definedName name="wrn.PL_ALL._1" hidden="1">{#N/A,"id_9000_y",FALSE,"PL";#N/A,"id_7007_y",FALSE,"PL"}</definedName>
    <definedName name="wrn.PMM_BSDDI." hidden="1">{#N/A,"ID_7086",FALSE,"BS";#N/A,"ID_5029",FALSE,"BS";#N/A,"ID_5059",FALSE,"BS";#N/A,"ID_5001",FALSE,"BS";#N/A,"ID_5026",FALSE,"BS";#N/A,"ID_5026",FALSE,"BS";#N/A,"ID_5030",FALSE,"BS";#N/A,"ID_5042",FALSE,"BS";#N/A,"ID_5069",FALSE,"BS";#N/A,"ID_0079",FALSE,"BS";#N/A,"ID_0079",FALSE,"BS";#N/A,"ID_0178",FALSE,"BS";#N/A,"ID_5078",FALSE,"BS";#N/A,"ID_0278",FALSE,"BS";#N/A,"ID_0186",FALSE,"BS";#N/A,"ID_5002",FALSE,"BS";#N/A,"ID_0086",FALSE,"BS"}</definedName>
    <definedName name="wrn.PMM_BSDDI._1" hidden="1">{#N/A,"ID_7086",FALSE,"BS";#N/A,"ID_5029",FALSE,"BS";#N/A,"ID_5059",FALSE,"BS";#N/A,"ID_5001",FALSE,"BS";#N/A,"ID_5026",FALSE,"BS";#N/A,"ID_5026",FALSE,"BS";#N/A,"ID_5030",FALSE,"BS";#N/A,"ID_5042",FALSE,"BS";#N/A,"ID_5069",FALSE,"BS";#N/A,"ID_0079",FALSE,"BS";#N/A,"ID_0079",FALSE,"BS";#N/A,"ID_0178",FALSE,"BS";#N/A,"ID_5078",FALSE,"BS";#N/A,"ID_0278",FALSE,"BS";#N/A,"ID_0186",FALSE,"BS";#N/A,"ID_5002",FALSE,"BS";#N/A,"ID_0086",FALSE,"BS"}</definedName>
    <definedName name="wrn.PMM_PLQ." hidden="1">{#N/A,"ID_7086_Q",FALSE,"PL";#N/A,"ID_5059_Q",FALSE,"PL";#N/A,"ID_5001_Q",FALSE,"PL";#N/A,"ID_5026_Q",FALSE,"PL";#N/A,"ID_5030_Q",FALSE,"PL";#N/A,"ID_5042_Q",FALSE,"PL";#N/A,"ID_5069_Q",FALSE,"PL";#N/A,"ID_0079_Q",FALSE,"PL";#N/A,#N/A,FALSE,"PL";#N/A,"ID_0178_Q",FALSE,"PL";#N/A,"ID_5078_Q",FALSE,"PL";#N/A,"ID_0278_Q",FALSE,"PL";#N/A,"ID_0186_Q",FALSE,"PL";#N/A,"ID_5002_Q",FALSE,"PL";#N/A,"ID_0086_Q",FALSE,"PL";#N/A,"id_5029_q",FALSE,"PL"}</definedName>
    <definedName name="wrn.PMM_PLQ._1" hidden="1">{#N/A,"ID_7086_Q",FALSE,"PL";#N/A,"ID_5059_Q",FALSE,"PL";#N/A,"ID_5001_Q",FALSE,"PL";#N/A,"ID_5026_Q",FALSE,"PL";#N/A,"ID_5030_Q",FALSE,"PL";#N/A,"ID_5042_Q",FALSE,"PL";#N/A,"ID_5069_Q",FALSE,"PL";#N/A,"ID_0079_Q",FALSE,"PL";#N/A,#N/A,FALSE,"PL";#N/A,"ID_0178_Q",FALSE,"PL";#N/A,"ID_5078_Q",FALSE,"PL";#N/A,"ID_0278_Q",FALSE,"PL";#N/A,"ID_0186_Q",FALSE,"PL";#N/A,"ID_5002_Q",FALSE,"PL";#N/A,"ID_0086_Q",FALSE,"PL";#N/A,"id_5029_q",FALSE,"PL"}</definedName>
    <definedName name="WRN.PRODUCT" hidden="1">{"Detail analysis",#N/A,FALSE,"Model";"Summary analysis",#N/A,FALSE,"Model";"OCPH analysis",#N/A,FALSE,"Model"}</definedName>
    <definedName name="wrn.Productivity." hidden="1">{"Summary analysis",#N/A,FALSE,"Total";"OCPH analysis",#N/A,FALSE,"Total";"detail analysis",#N/A,FALSE,"Total"}</definedName>
    <definedName name="wrn.productivity.2" hidden="1">{"Summary analysis",#N/A,FALSE,"Total";"OCPH analysis",#N/A,FALSE,"Total";"detail analysis",#N/A,FALSE,"Total"}</definedName>
    <definedName name="wrn.prov98w._.opt." hidden="1">{"provcal",#N/A,FALSE,"99 W Options"}</definedName>
    <definedName name="wrn.provcal99w._.opt." hidden="1">{#N/A,#N/A,FALSE,"99 W Options";"prov99w opt",#N/A,FALSE,"99 W Options"}</definedName>
    <definedName name="wrn.provision." hidden="1">{"a (hldgs)",#N/A,FALSE,"hldgs";#N/A,#N/A,FALSE,"rate rec.";#N/A,#N/A,FALSE,"DTA-state by state cal'n";"a (Tiksoft prov)",#N/A,FALSE,"hldgs"}</definedName>
    <definedName name="wrn.Quarterly._.Report." hidden="1">{#N/A,#N/A,TRUE,"CntrlRefs";#N/A,#N/A,TRUE,"Input_PL";#N/A,#N/A,TRUE,"PL_Mth";#N/A,#N/A,TRUE,"PL_Qtr";#N/A,#N/A,TRUE,"PL_YTD";#N/A,#N/A,TRUE,"BS_Summary";#N/A,#N/A,TRUE,"Input_BS";#N/A,#N/A,TRUE,"Deprn";#N/A,#N/A,TRUE,"CashFlow";#N/A,#N/A,TRUE,"PP&amp;E";#N/A,#N/A,TRUE,"CBFlash";#N/A,#N/A,TRUE,"Input_SS";#N/A,#N/A,TRUE,"HLQtd";#N/A,#N/A,TRUE,"HLYTD";#N/A,#N/A,TRUE,"ARStats"}</definedName>
    <definedName name="wrn.ratios." hidden="1">{"raatios",#N/A,FALSE,"A";"ratios",#N/A,FALSE,"B";"ratios",#N/A,FALSE,"C";"ratios",#N/A,FALSE,"D";"ratios",#N/A,FALSE,"F"}</definedName>
    <definedName name="wrn.report." hidden="1">{"summary",#N/A,FALSE,"2000 vs 1999";"detail",#N/A,FALSE,"2000 vs 1999"}</definedName>
    <definedName name="wrn.report._1" hidden="1">{"summary",#N/A,FALSE,"2000 vs 1999";"detail",#N/A,FALSE,"2000 vs 1999"}</definedName>
    <definedName name="wrn.report.1" hidden="1">{"summary",#N/A,FALSE,"2000 vs 1999";"detail",#N/A,FALSE,"2000 vs 1999"}</definedName>
    <definedName name="wrn.report.1_1" hidden="1">{"summary",#N/A,FALSE,"2000 vs 1999";"detail",#N/A,FALSE,"2000 vs 1999"}</definedName>
    <definedName name="wrn.report.2" hidden="1">{"summary",#N/A,FALSE,"2000 vs 1999";"detail",#N/A,FALSE,"2000 vs 1999"}</definedName>
    <definedName name="wrn.report.2_1" hidden="1">{"summary",#N/A,FALSE,"2000 vs 1999";"detail",#N/A,FALSE,"2000 vs 1999"}</definedName>
    <definedName name="wrn.report.new" hidden="1">{"summary",#N/A,FALSE,"2000 vs 1999";"detail",#N/A,FALSE,"2000 vs 1999"}</definedName>
    <definedName name="wrn.report.new.1" hidden="1">{"summary",#N/A,FALSE,"2000 vs 1999";"detail",#N/A,FALSE,"2000 vs 1999"}</definedName>
    <definedName name="wrn.report.new.1_1" hidden="1">{"summary",#N/A,FALSE,"2000 vs 1999";"detail",#N/A,FALSE,"2000 vs 1999"}</definedName>
    <definedName name="wrn.report.new_1" hidden="1">{"summary",#N/A,FALSE,"2000 vs 1999";"detail",#N/A,FALSE,"2000 vs 1999"}</definedName>
    <definedName name="wrn.report.new1" hidden="1">{"summary",#N/A,FALSE,"2000 vs 1999";"detail",#N/A,FALSE,"2000 vs 1999"}</definedName>
    <definedName name="wrn.report.new1_1" hidden="1">{"summary",#N/A,FALSE,"2000 vs 1999";"detail",#N/A,FALSE,"2000 vs 1999"}</definedName>
    <definedName name="wrn.report1" hidden="1">{"summary",#N/A,FALSE,"2000 vs 1999";"detail",#N/A,FALSE,"2000 vs 1999"}</definedName>
    <definedName name="wrn.report1_1" hidden="1">{"summary",#N/A,FALSE,"2000 vs 1999";"detail",#N/A,FALSE,"2000 vs 1999"}</definedName>
    <definedName name="wrn.ret." hidden="1">{"page 1",#N/A,FALSE,"RET";"page 2",#N/A,FALSE,"RET";"page 3",#N/A,FALSE,"RET";"page 4",#N/A,FALSE,"RET";"page 5",#N/A,FALSE,"RET";"page 6",#N/A,FALSE,"RET";"page 7",#N/A,FALSE,"RET";"page 8",#N/A,FALSE,"RET";"page 9",#N/A,FALSE,"RET";"page 10",#N/A,FALSE,"RET";"page 11",#N/A,FALSE,"RET";"page 12",#N/A,FALSE,"RET"}</definedName>
    <definedName name="wrn.RPCOE._.pitch." hidden="1">{#N/A,#N/A,FALSE,"Cover";#N/A,#N/A,FALSE,"Contents";#N/A,#N/A,FALSE,"Overview";#N/A,#N/A,FALSE,"Assumps";#N/A,#N/A,FALSE,"97 DAL hrs";#N/A,#N/A,FALSE,"97 heads";#N/A,#N/A,FALSE,"97 Expense";#N/A,#N/A,FALSE,"97 Exp prod";#N/A,#N/A,FALSE,"97 Rates";#N/A,#N/A,FALSE,"97 shop cost";#N/A,#N/A,FALSE,"98 DAL hrs";#N/A,#N/A,FALSE,"98 heads";#N/A,#N/A,FALSE,"98 Expense";#N/A,#N/A,FALSE,"98 Exp prod";#N/A,#N/A,FALSE,"98 Rates";#N/A,#N/A,FALSE,"98 shop cost";#N/A,#N/A,FALSE,"Issues";#N/A,#N/A,FALSE,"97 Inv related exp"}</definedName>
    <definedName name="wrn.scorecard._.rpt." hidden="1">{"scorecard view",#N/A,FALSE,"Scorecard output"}</definedName>
    <definedName name="wrn.scorecard._.rpt._1" hidden="1">{"scorecard view",#N/A,FALSE,"Scorecard output"}</definedName>
    <definedName name="wrn.SHIPMENTS." hidden="1">{#N/A,#N/A,FALSE,"JANLN2"}</definedName>
    <definedName name="wrn.SHIPMENTS._1" hidden="1">{#N/A,#N/A,FALSE,"JANLN2"}</definedName>
    <definedName name="wrn.summary." hidden="1">{"spread3",#N/A,FALSE,"INVREC"}</definedName>
    <definedName name="wrn.summary.." hidden="1">{#N/A,#N/A,TRUE,"KEY DATA";#N/A,#N/A,TRUE,"KEY DATA Base Case";#N/A,#N/A,TRUE,"JULY";#N/A,#N/A,TRUE,"AUG";#N/A,#N/A,TRUE,"SEPT";#N/A,#N/A,TRUE,"3Q"}</definedName>
    <definedName name="wrn.summary._1" hidden="1">{"spread3",#N/A,FALSE,"INVREC"}</definedName>
    <definedName name="wrn.Tax._.Schedules." hidden="1">{#N/A,#N/A,FALSE,"106";#N/A,#N/A,FALSE,"103D";#N/A,#N/A,FALSE,"107A"}</definedName>
    <definedName name="wrn.TEST." hidden="1">{#N/A,#N/A,FALSE,"Periods";#N/A,#N/A,FALSE,"Chrt of Accts"}</definedName>
    <definedName name="wrn.TEST2" hidden="1">{#N/A,#N/A,FALSE,"Periods";#N/A,#N/A,FALSE,"Chrt of Accts"}</definedName>
    <definedName name="wrn.THISYEAR." hidden="1">{"THIS",#N/A,FALSE,"consadds";"THIS",#N/A,FALSE,"north";"THIS",#N/A,FALSE,"south";"THIS",#N/A,FALSE,"central";"THIS",#N/A,FALSE,"key";"THIS",#N/A,FALSE,"tele";"THIS",#N/A,FALSE,"coch"}</definedName>
    <definedName name="wrn.TOP._.80." hidden="1">{#N/A,#N/A,FALSE,"CF34-DFT";#N/A,#N/A,FALSE,"FCMO";#N/A,#N/A,FALSE,"MEMO";#N/A,#N/A,FALSE,"RPMO";#N/A,#N/A,FALSE,"SPMO";#N/A,#N/A,FALSE,"TEPM";#N/A,#N/A,FALSE,"TPCE";#N/A,#N/A,FALSE,"TC64";#N/A,#N/A,FALSE,"TPMO"}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Variances1Q._.97." hidden="1">{"pag1",#N/A,TRUE,"Graf1Q97";"pag2",#N/A,TRUE,"Graf1Q97";"pag3",#N/A,TRUE,"Graf1Q97";"pag4",#N/A,TRUE,"Graf1Q97";"pag5",#N/A,TRUE,"Graf1Q97";"pag6",#N/A,TRUE,"Graf1Q97"}</definedName>
    <definedName name="wrn.Variances1Q._.97._1" hidden="1">{"pag1",#N/A,TRUE,"Graf1Q97";"pag2",#N/A,TRUE,"Graf1Q97";"pag3",#N/A,TRUE,"Graf1Q97";"pag4",#N/A,TRUE,"Graf1Q97";"pag5",#N/A,TRUE,"Graf1Q97";"pag6",#N/A,TRUE,"Graf1Q97"}</definedName>
    <definedName name="wrn.VENZ." hidden="1">{"VENZ-IS",#N/A,FALSE,"VEN";"VENZ-BS",#N/A,FALSE,"VEN";"VENZ-FA",#N/A,FALSE,"VEN";"VENZ-CF",#N/A,FALSE,"VEN"}</definedName>
    <definedName name="wrn.Weekly._.Scrap._.Report." hidden="1">{#N/A,#N/A,TRUE,"GEM Total";#N/A,#N/A,TRUE,"Final Assembly";#N/A,#N/A,TRUE,"Cleaning";#N/A,#N/A,TRUE,"Schooping,Clearing";#N/A,#N/A,TRUE,"Winding"}</definedName>
    <definedName name="wrn.weekly._.scrap._.report..." hidden="1">{#N/A,#N/A,TRUE,"GEM Total";#N/A,#N/A,TRUE,"Final Assembly";#N/A,#N/A,TRUE,"Cleaning";#N/A,#N/A,TRUE,"Schooping,Clearing";#N/A,#N/A,TRUE,"Winding"}</definedName>
    <definedName name="wrn.Weekly._.Scrap._.Report._1" hidden="1">{#N/A,#N/A,TRUE,"GEM Total";#N/A,#N/A,TRUE,"Final Assembly";#N/A,#N/A,TRUE,"Cleaning";#N/A,#N/A,TRUE,"Schooping,Clearing";#N/A,#N/A,TRUE,"Winding"}</definedName>
    <definedName name="wrn.WRO." hidden="1">{"WRO-IS",#N/A,FALSE,"WHO";"WRO-BS",#N/A,FALSE,"WHO";"WRO-FA",#N/A,FALSE,"WHO";"WRO-CF",#N/A,FALSE,"WHO"}</definedName>
    <definedName name="wrn1.crsdata" hidden="1">{#N/A,#N/A,TRUE,"   RC-B   ";#N/A,#N/A,TRUE,"   RC-I   ";#N/A,#N/A,TRUE,"  RC-N.1  ";#N/A,#N/A,TRUE,"   RC-N.2"}</definedName>
    <definedName name="wrn1.summary" hidden="1">{#N/A,#N/A,TRUE,"KEY DATA";#N/A,#N/A,TRUE,"KEY DATA Base Case";#N/A,#N/A,TRUE,"JULY";#N/A,#N/A,TRUE,"AUG";#N/A,#N/A,TRUE,"SEPT";#N/A,#N/A,TRUE,"3Q"}</definedName>
    <definedName name="wrn1.summary.." hidden="1">{#N/A,#N/A,TRUE,"KEY DATA";#N/A,#N/A,TRUE,"KEY DATA Base Case";#N/A,#N/A,TRUE,"JULY";#N/A,#N/A,TRUE,"AUG";#N/A,#N/A,TRUE,"SEPT";#N/A,#N/A,TRUE,"3Q"}</definedName>
    <definedName name="wrn1.summary_1" hidden="1">{#N/A,#N/A,TRUE,"KEY DATA";#N/A,#N/A,TRUE,"KEY DATA Base Case";#N/A,#N/A,TRUE,"JULY";#N/A,#N/A,TRUE,"AUG";#N/A,#N/A,TRUE,"SEPT";#N/A,#N/A,TRUE,"3Q"}</definedName>
    <definedName name="wrn2.pdf" hidden="1">{"summary",#N/A,FALSE,"Summary";"daily",#N/A,FALSE,"Daily";"detail",#N/A,FALSE,"Detail";"flash",#N/A,FALSE,"Flash";"revenue",#N/A,FALSE,"PDF";"fxexp",#N/A,FALSE,"PDF";"headcount",#N/A,FALSE,"PDF"}</definedName>
    <definedName name="wtr" hidden="1">{#N/A,#N/A,FALSE,"Summary";#N/A,#N/A,FALSE,"Total";#N/A,#N/A,FALSE,"Total ex Swe";#N/A,#N/A,FALSE,"Volume";#N/A,#N/A,FALSE,"Expenses";#N/A,#N/A,FALSE,"CM Var";#N/A,#N/A,FALSE,"YTD Var"}</definedName>
    <definedName name="x_1" hidden="1">{#N/A,"ID_7086_Q",FALSE,"PL";#N/A,"ID_5059_Q",FALSE,"PL";#N/A,"ID_5001_Q",FALSE,"PL";#N/A,"ID_5026_Q",FALSE,"PL";#N/A,"ID_5030_Q",FALSE,"PL";#N/A,"ID_5042_Q",FALSE,"PL";#N/A,"ID_5069_Q",FALSE,"PL";#N/A,"ID_0079_Q",FALSE,"PL";#N/A,#N/A,FALSE,"PL";#N/A,"ID_0178_Q",FALSE,"PL";#N/A,"ID_5078_Q",FALSE,"PL";#N/A,"ID_0278_Q",FALSE,"PL";#N/A,"ID_0186_Q",FALSE,"PL";#N/A,"ID_5002_Q",FALSE,"PL";#N/A,"ID_0086_Q",FALSE,"PL";#N/A,"id_5029_q",FALSE,"PL"}</definedName>
    <definedName name="xshjrf" hidden="1">{#N/A,#N/A,FALSE,"Summary";#N/A,#N/A,FALSE,"Total";#N/A,#N/A,FALSE,"Total ex Swe";#N/A,#N/A,FALSE,"Volume";#N/A,#N/A,FALSE,"Expenses";#N/A,#N/A,FALSE,"CM Var";#N/A,#N/A,FALSE,"YTD Var"}</definedName>
    <definedName name="xsrhrs" hidden="1">{#N/A,#N/A,FALSE,"Summary";#N/A,#N/A,FALSE,"Total";#N/A,#N/A,FALSE,"Total ex Swe";#N/A,#N/A,FALSE,"Volume";#N/A,#N/A,FALSE,"Expenses";#N/A,#N/A,FALSE,"CM Var";#N/A,#N/A,FALSE,"YTD Var"}</definedName>
    <definedName name="XTEST" hidden="1">{#N/A,#N/A,FALSE,"JANLN2"}</definedName>
    <definedName name="XTEST_1" hidden="1">{#N/A,#N/A,FALSE,"JANLN2"}</definedName>
    <definedName name="xxx" hidden="1">{#N/A,#N/A,FALSE,"UK";#N/A,#N/A,FALSE,"FR";#N/A,#N/A,FALSE,"SWE";#N/A,#N/A,FALSE,"BE";#N/A,#N/A,FALSE,"IT";#N/A,#N/A,FALSE,"SP";#N/A,#N/A,FALSE,"GE";#N/A,#N/A,FALSE,"PO";#N/A,#N/A,FALSE,"SWI";#N/A,#N/A,FALSE,"NON"}</definedName>
    <definedName name="xxxxxx" hidden="1">{#N/A,#N/A,TRUE,"GEM Total";#N/A,#N/A,TRUE,"Final Assembly";#N/A,#N/A,TRUE,"Cleaning";#N/A,#N/A,TRUE,"Schooping,Clearing";#N/A,#N/A,TRUE,"Winding"}</definedName>
    <definedName name="xxxxxxx" hidden="1">{#N/A,#N/A,TRUE,"GEM Total";#N/A,#N/A,TRUE,"Final Assembly";#N/A,#N/A,TRUE,"Cleaning";#N/A,#N/A,TRUE,"Schooping,Clearing";#N/A,#N/A,TRUE,"Winding"}</definedName>
    <definedName name="xxxxxxxx" hidden="1">{#N/A,#N/A,TRUE,"KEY DATA";#N/A,#N/A,TRUE,"KEY DATA Base Case";#N/A,#N/A,TRUE,"JULY";#N/A,#N/A,TRUE,"AUG";#N/A,#N/A,TRUE,"SEPT";#N/A,#N/A,TRUE,"3Q"}</definedName>
    <definedName name="xxxxxxxxxx" hidden="1">{#N/A,#N/A,TRUE,"KEY DATA";#N/A,#N/A,TRUE,"KEY DATA Base Case";#N/A,#N/A,TRUE,"JULY";#N/A,#N/A,TRUE,"AUG";#N/A,#N/A,TRUE,"SEPT";#N/A,#N/A,TRUE,"3Q"}</definedName>
    <definedName name="xxxxxxxxxxxx" hidden="1">{#N/A,#N/A,TRUE,"KEY DATA";#N/A,#N/A,TRUE,"KEY DATA Base Case";#N/A,#N/A,TRUE,"JULY";#N/A,#N/A,TRUE,"AUG";#N/A,#N/A,TRUE,"SEPT";#N/A,#N/A,TRUE,"3Q"}</definedName>
    <definedName name="xxxxxxxxxxxxx" hidden="1">{#N/A,#N/A,TRUE,"KEY DATA";#N/A,#N/A,TRUE,"KEY DATA Base Case";#N/A,#N/A,TRUE,"JULY";#N/A,#N/A,TRUE,"AUG";#N/A,#N/A,TRUE,"SEPT";#N/A,#N/A,TRUE,"3Q"}</definedName>
    <definedName name="xxxxxxxxxxxxxx" hidden="1">{#N/A,#N/A,TRUE,"GEM Total";#N/A,#N/A,TRUE,"Final Assembly";#N/A,#N/A,TRUE,"Cleaning";#N/A,#N/A,TRUE,"Schooping,Clearing";#N/A,#N/A,TRUE,"Winding"}</definedName>
    <definedName name="xxxxxxxxxxxxxxx" hidden="1">{#N/A,#N/A,TRUE,"KEY DATA";#N/A,#N/A,TRUE,"KEY DATA Base Case";#N/A,#N/A,TRUE,"JULY";#N/A,#N/A,TRUE,"AUG";#N/A,#N/A,TRUE,"SEPT";#N/A,#N/A,TRUE,"3Q"}</definedName>
    <definedName name="xxxxxxxxxxxxxxxx" hidden="1">{#N/A,#N/A,TRUE,"GEM Total";#N/A,#N/A,TRUE,"Final Assembly";#N/A,#N/A,TRUE,"Cleaning";#N/A,#N/A,TRUE,"Schooping,Clearing";#N/A,#N/A,TRUE,"Winding"}</definedName>
    <definedName name="y" hidden="1">{"inventory",#N/A,TRUE,"Inven. Turns 97 OP";"sales",#N/A,TRUE,"Inven. Turns 97 OP";"turns",#N/A,TRUE,"Inven. Turns 97 OP";"days",#N/A,TRUE,"Inven. Turns 97 OP"}</definedName>
    <definedName name="yju" hidden="1">{#N/A,#N/A,FALSE,"UK";#N/A,#N/A,FALSE,"FR";#N/A,#N/A,FALSE,"SWE";#N/A,#N/A,FALSE,"BE";#N/A,#N/A,FALSE,"IT";#N/A,#N/A,FALSE,"SP";#N/A,#N/A,FALSE,"GE";#N/A,#N/A,FALSE,"PO";#N/A,#N/A,FALSE,"SWI";#N/A,#N/A,FALSE,"NON"}</definedName>
    <definedName name="yrxsjurtd" hidden="1">{#N/A,#N/A,FALSE,"UK";#N/A,#N/A,FALSE,"FR";#N/A,#N/A,FALSE,"SWE";#N/A,#N/A,FALSE,"BE";#N/A,#N/A,FALSE,"IT";#N/A,#N/A,FALSE,"SP";#N/A,#N/A,FALSE,"GE";#N/A,#N/A,FALSE,"PO";#N/A,#N/A,FALSE,"SWI";#N/A,#N/A,FALSE,"NON"}</definedName>
    <definedName name="ysa" hidden="1">{"inventory",#N/A,FALSE,"Inven. Turns 97 Rep";"sales",#N/A,FALSE,"Inven. Turns 97 Rep";"turns",#N/A,FALSE,"Inven. Turns 97 Rep";"days",#N/A,FALSE,"Inven. Turns 97 Rep"}</definedName>
    <definedName name="ysx" hidden="1">#REF!</definedName>
    <definedName name="ytu" hidden="1">{#N/A,#N/A,FALSE,"UK";#N/A,#N/A,FALSE,"FR";#N/A,#N/A,FALSE,"SWE";#N/A,#N/A,FALSE,"BE";#N/A,#N/A,FALSE,"IT";#N/A,#N/A,FALSE,"SP";#N/A,#N/A,FALSE,"GE";#N/A,#N/A,FALSE,"PO";#N/A,#N/A,FALSE,"SWI";#N/A,#N/A,FALSE,"NON"}</definedName>
    <definedName name="yyyyyyyyyyyy" hidden="1">{"raatios",#N/A,FALSE,"A";"ratios",#N/A,FALSE,"B";"ratios",#N/A,FALSE,"C";"ratios",#N/A,FALSE,"D";"ratios",#N/A,FALSE,"F"}</definedName>
    <definedName name="yzs" hidden="1">{"inventory",#N/A,FALSE,"Inven. Turns 97 Rep";"sales",#N/A,FALSE,"Inven. Turns 97 Rep";"turns",#N/A,FALSE,"Inven. Turns 97 Rep";"days",#N/A,FALSE,"Inven. Turns 97 Rep"}</definedName>
    <definedName name="z" hidden="1">{#N/A,#N/A,FALSE,"UK";#N/A,#N/A,FALSE,"FR";#N/A,#N/A,FALSE,"SWE";#N/A,#N/A,FALSE,"BE";#N/A,#N/A,FALSE,"IT";#N/A,#N/A,FALSE,"SP";#N/A,#N/A,FALSE,"GE";#N/A,#N/A,FALSE,"PO";#N/A,#N/A,FALSE,"SWI";#N/A,#N/A,FALSE,"NON"}</definedName>
    <definedName name="Z_06EE1333_4E33_4B9A_B94B_1E3137273EA1_.wvu.FilterData" hidden="1">#REF!</definedName>
    <definedName name="Z_1567207B_D6F2_4A4F_A22F_762661042FAE_.wvu.PrintArea" hidden="1">#REF!</definedName>
    <definedName name="Z_3D53C85A_1670_43A3_85FD_D83DBC1A5DDD_.wvu.Rows" hidden="1">#REF!,#REF!,#REF!,#REF!,#REF!,#REF!,#REF!,#REF!,#REF!,#REF!,#REF!,#REF!,#REF!,#REF!,#REF!,#REF!,#REF!,#REF!,#REF!,#REF!,#REF!,#REF!,#REF!</definedName>
    <definedName name="Z_46643836_6218_4612_A19A_A73A8D1FDDD8_.wvu.PrintArea" hidden="1">#REF!</definedName>
    <definedName name="Z_46643836_6218_4612_A19A_A73A8D1FDDD8_.wvu.Rows" hidden="1">#REF!</definedName>
    <definedName name="Z_48284223_12A7_4EE9_B0E4_B9A89AC74F33_.wvu.Cols" hidden="1">'[12]Corp Assessment'!$V:$AN</definedName>
    <definedName name="Z_48284223_12A7_4EE9_B0E4_B9A89AC74F33_.wvu.FilterData" hidden="1">'[12]Corp Assessment'!$A$2:$E$548</definedName>
    <definedName name="Z_48877919_4222_477F_B825_6B52F182C5EE_.wvu.Rows" hidden="1">'[12]Corp Assessment'!$61:$98</definedName>
    <definedName name="Z_5602346D_EE3A_4FAA_AADB_D23E8602D7F9_.wvu.Cols" hidden="1">#REF!,#REF!,#REF!,#REF!,#REF!,#REF!</definedName>
    <definedName name="Z_5602346D_EE3A_4FAA_AADB_D23E8602D7F9_.wvu.Rows" hidden="1">#REF!</definedName>
    <definedName name="Z_65C2A17F_5635_4804_BE02_928441E4AA3E_.wvu.FilterData" hidden="1">#REF!</definedName>
    <definedName name="Z_78C3C388_9EC7_42DB_B2CF_59B85792A7CB_.wvu.FilterData" hidden="1">#REF!</definedName>
    <definedName name="Z_7C4298AD_8F24_46B9_B78E_F7AB605EF027_.wvu.Cols" hidden="1">'[6]2. Asia'!$B$1:$B$65536,'[6]2. Asia'!$I$1:$O$65536</definedName>
    <definedName name="Z_7C4298AD_8F24_46B9_B78E_F7AB605EF027_.wvu.PrintArea" hidden="1">'[6]2. Asia'!$A$1:$AD$56,'[6]2. Asia'!$A$58:$AD$114</definedName>
    <definedName name="Z_7C4298AD_8F24_46B9_B78E_F7AB605EF027_.wvu.Rows" hidden="1">'[6]2. Asia'!$A$1:$IV$8,'[6]2. Asia'!$A$14:$IV$31</definedName>
    <definedName name="Z_7F4006E7_D6FE_4DEF_AAC9_ABFE8DE52730_.wvu.FilterData" hidden="1">#REF!</definedName>
    <definedName name="Z_94331F79_2978_4D9C_A34D_0B28D57636AC_.wvu.Cols" hidden="1">'[12]Corp Assessment'!$AN:$AV</definedName>
    <definedName name="Z_94331F79_2978_4D9C_A34D_0B28D57636AC_.wvu.FilterData" hidden="1">'[12]Corp Assessment'!$A$5:$ED$348</definedName>
    <definedName name="Z_98F7F1EC_C800_4FD2_8A72_B90EEE0BBE1D_.wvu.FilterData" hidden="1">#REF!</definedName>
    <definedName name="Z_B38843BF_DFDF_44FA_8E71_0A2E36B1AD6C_.wvu.Cols" hidden="1">#REF!</definedName>
    <definedName name="Z_B38843BF_DFDF_44FA_8E71_0A2E36B1AD6C_.wvu.PrintArea" hidden="1">#REF!</definedName>
    <definedName name="Z_B38843BF_DFDF_44FA_8E71_0A2E36B1AD6C_.wvu.Rows" hidden="1">#REF!</definedName>
    <definedName name="Z_C0B37B4C_3386_4542_9DCC_D004B914D214_.wvu.Cols" hidden="1">'[12]Corp Assessment'!$AN:$AV</definedName>
    <definedName name="Z_C0B37B4C_3386_4542_9DCC_D004B914D214_.wvu.FilterData" hidden="1">'[12]Corp Assessment'!$A$5:$ED$348</definedName>
    <definedName name="Z_C0B37B4C_3386_4542_9DCC_D004B914D214_.wvu.PrintArea" hidden="1">'[12]Corp Assessment'!$A$44:$F$80</definedName>
    <definedName name="Z_CCD92046_DA37_4544_8978_82EA7DF7E433_.wvu.Cols" hidden="1">#REF!</definedName>
    <definedName name="Z_CCD92046_DA37_4544_8978_82EA7DF7E433_.wvu.PrintArea" hidden="1">#REF!</definedName>
    <definedName name="Z_D27B34DB_D6A4_4B2E_94CA_B5446AD0D31F_.wvu.FilterData" hidden="1">#REF!</definedName>
    <definedName name="Z_DEF6B6B2_E56E_4C10_983F_4B404A40CB78_.wvu.Cols" hidden="1">#REF!</definedName>
    <definedName name="Z_ED972A1B_0E89_4FE8_A32A_C3A05AC5EF2E_.wvu.FilterData" hidden="1">#REF!</definedName>
    <definedName name="Z_EE726717_6F86_4902_92A9_5FC10CA897E6_.wvu.Cols" hidden="1">#N/A</definedName>
    <definedName name="Z_EE726717_6F86_4902_92A9_5FC10CA897E6_.wvu.FilterData" hidden="1">#N/A</definedName>
    <definedName name="Z_EE726717_6F86_4902_92A9_5FC10CA897E6_.wvu.PrintArea" hidden="1">#N/A</definedName>
    <definedName name="Z_EEED617B_40B1_4F46_A299_6DA0C9B76CB3_.wvu.FilterData" hidden="1">#REF!</definedName>
    <definedName name="Z_EEED617B_40B1_4F46_A299_6DA0C9B76CB3_.wvu.PrintArea" hidden="1">#REF!</definedName>
    <definedName name="Z_EEED617B_40B1_4F46_A299_6DA0C9B76CB3_.wvu.PrintTitles" hidden="1">#REF!</definedName>
    <definedName name="Z_FDC97991_FFA9_446D_BD4F_81553D717ECC_.wvu.Cols" hidden="1">#REF!</definedName>
    <definedName name="zaed" hidden="1">{#N/A,#N/A,FALSE,"Ventilation";#N/A,#N/A,FALSE,"Courbe1";#N/A,#N/A,FALSE,"Courbe2"}</definedName>
    <definedName name="zzz.." hidden="1">{#N/A,#N/A,TRUE,"GEM Total";#N/A,#N/A,TRUE,"Final Assembly";#N/A,#N/A,TRUE,"Cleaning";#N/A,#N/A,TRUE,"Schooping,Clearing";#N/A,#N/A,TRUE,"Winding"}</definedName>
    <definedName name="zzz_1" hidden="1">{#N/A,#N/A,TRUE,"GEM Total";#N/A,#N/A,TRUE,"Final Assembly";#N/A,#N/A,TRUE,"Cleaning";#N/A,#N/A,TRUE,"Schooping,Clearing";#N/A,#N/A,TRUE,"Winding"}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5" i="1" l="1"/>
  <c r="L65" i="1"/>
  <c r="G65" i="1"/>
  <c r="Y63" i="1"/>
  <c r="X63" i="1"/>
  <c r="W63" i="1"/>
  <c r="Q63" i="1"/>
  <c r="P63" i="1"/>
  <c r="O63" i="1"/>
  <c r="M63" i="1"/>
  <c r="L63" i="1"/>
  <c r="K63" i="1"/>
  <c r="I63" i="1"/>
  <c r="H63" i="1"/>
  <c r="G63" i="1"/>
  <c r="E63" i="1"/>
  <c r="D63" i="1"/>
  <c r="C63" i="1"/>
  <c r="Y61" i="1"/>
  <c r="Y65" i="1" s="1"/>
  <c r="X61" i="1"/>
  <c r="X65" i="1" s="1"/>
  <c r="W61" i="1"/>
  <c r="U61" i="1"/>
  <c r="T61" i="1"/>
  <c r="S61" i="1"/>
  <c r="Q61" i="1"/>
  <c r="Q65" i="1" s="1"/>
  <c r="P61" i="1"/>
  <c r="P65" i="1" s="1"/>
  <c r="O61" i="1"/>
  <c r="O65" i="1" s="1"/>
  <c r="M61" i="1"/>
  <c r="M65" i="1" s="1"/>
  <c r="L61" i="1"/>
  <c r="K61" i="1"/>
  <c r="K65" i="1" s="1"/>
  <c r="I61" i="1"/>
  <c r="I65" i="1" s="1"/>
  <c r="H61" i="1"/>
  <c r="H65" i="1" s="1"/>
  <c r="G61" i="1"/>
  <c r="E61" i="1"/>
  <c r="E65" i="1" s="1"/>
  <c r="D61" i="1"/>
  <c r="D65" i="1" s="1"/>
  <c r="C61" i="1"/>
  <c r="C65" i="1" s="1"/>
  <c r="L52" i="1"/>
  <c r="G52" i="1"/>
  <c r="Y50" i="1"/>
  <c r="X50" i="1"/>
  <c r="W50" i="1"/>
  <c r="Q50" i="1"/>
  <c r="P50" i="1"/>
  <c r="O50" i="1"/>
  <c r="M50" i="1"/>
  <c r="L50" i="1"/>
  <c r="K50" i="1"/>
  <c r="I50" i="1"/>
  <c r="H50" i="1"/>
  <c r="G50" i="1"/>
  <c r="E50" i="1"/>
  <c r="D50" i="1"/>
  <c r="C50" i="1"/>
  <c r="Y48" i="1"/>
  <c r="Y52" i="1" s="1"/>
  <c r="X48" i="1"/>
  <c r="X52" i="1" s="1"/>
  <c r="W48" i="1"/>
  <c r="W52" i="1" s="1"/>
  <c r="U48" i="1"/>
  <c r="T48" i="1"/>
  <c r="S48" i="1"/>
  <c r="Q48" i="1"/>
  <c r="Q52" i="1" s="1"/>
  <c r="P48" i="1"/>
  <c r="P52" i="1" s="1"/>
  <c r="O48" i="1"/>
  <c r="O52" i="1" s="1"/>
  <c r="M48" i="1"/>
  <c r="M52" i="1" s="1"/>
  <c r="L48" i="1"/>
  <c r="K48" i="1"/>
  <c r="K52" i="1" s="1"/>
  <c r="I48" i="1"/>
  <c r="I52" i="1" s="1"/>
  <c r="H48" i="1"/>
  <c r="H52" i="1" s="1"/>
  <c r="G48" i="1"/>
  <c r="E48" i="1"/>
  <c r="E52" i="1" s="1"/>
  <c r="D48" i="1"/>
  <c r="D52" i="1" s="1"/>
  <c r="C48" i="1"/>
  <c r="C52" i="1" s="1"/>
  <c r="Y37" i="1"/>
  <c r="X37" i="1"/>
  <c r="W37" i="1"/>
  <c r="Q37" i="1"/>
  <c r="P37" i="1"/>
  <c r="O37" i="1"/>
  <c r="M37" i="1"/>
  <c r="L37" i="1"/>
  <c r="K37" i="1"/>
  <c r="I37" i="1"/>
  <c r="H37" i="1"/>
  <c r="G37" i="1"/>
  <c r="E37" i="1"/>
  <c r="D37" i="1"/>
  <c r="C37" i="1"/>
  <c r="Y35" i="1"/>
  <c r="Y39" i="1" s="1"/>
  <c r="X35" i="1"/>
  <c r="X39" i="1" s="1"/>
  <c r="W35" i="1"/>
  <c r="W39" i="1" s="1"/>
  <c r="U35" i="1"/>
  <c r="T35" i="1"/>
  <c r="S35" i="1"/>
  <c r="Q35" i="1"/>
  <c r="Q39" i="1" s="1"/>
  <c r="P35" i="1"/>
  <c r="P39" i="1" s="1"/>
  <c r="O35" i="1"/>
  <c r="O39" i="1" s="1"/>
  <c r="M35" i="1"/>
  <c r="M39" i="1" s="1"/>
  <c r="L35" i="1"/>
  <c r="L39" i="1" s="1"/>
  <c r="K35" i="1"/>
  <c r="K39" i="1" s="1"/>
  <c r="I35" i="1"/>
  <c r="I39" i="1" s="1"/>
  <c r="H35" i="1"/>
  <c r="H39" i="1" s="1"/>
  <c r="G35" i="1"/>
  <c r="G39" i="1" s="1"/>
  <c r="E35" i="1"/>
  <c r="E39" i="1" s="1"/>
  <c r="D35" i="1"/>
  <c r="D39" i="1" s="1"/>
  <c r="C35" i="1"/>
  <c r="C39" i="1" s="1"/>
  <c r="Y24" i="1"/>
  <c r="X24" i="1"/>
  <c r="W24" i="1"/>
  <c r="Q24" i="1"/>
  <c r="P24" i="1"/>
  <c r="O24" i="1"/>
  <c r="M24" i="1"/>
  <c r="L24" i="1"/>
  <c r="K24" i="1"/>
  <c r="I24" i="1"/>
  <c r="H24" i="1"/>
  <c r="G24" i="1"/>
  <c r="E24" i="1"/>
  <c r="D24" i="1"/>
  <c r="C24" i="1"/>
  <c r="X22" i="1"/>
  <c r="X26" i="1" s="1"/>
  <c r="T22" i="1"/>
  <c r="M22" i="1"/>
  <c r="M26" i="1" s="1"/>
  <c r="C22" i="1"/>
  <c r="C26" i="1" s="1"/>
  <c r="Y21" i="1"/>
  <c r="Y22" i="1" s="1"/>
  <c r="Y26" i="1" s="1"/>
  <c r="X21" i="1"/>
  <c r="W21" i="1"/>
  <c r="W22" i="1" s="1"/>
  <c r="W26" i="1" s="1"/>
  <c r="U21" i="1"/>
  <c r="U22" i="1" s="1"/>
  <c r="T21" i="1"/>
  <c r="S21" i="1"/>
  <c r="S22" i="1" s="1"/>
  <c r="Q21" i="1"/>
  <c r="Q22" i="1" s="1"/>
  <c r="Q26" i="1" s="1"/>
  <c r="P21" i="1"/>
  <c r="P22" i="1" s="1"/>
  <c r="P26" i="1" s="1"/>
  <c r="O21" i="1"/>
  <c r="O22" i="1" s="1"/>
  <c r="O26" i="1" s="1"/>
  <c r="M21" i="1"/>
  <c r="L21" i="1"/>
  <c r="L22" i="1" s="1"/>
  <c r="L26" i="1" s="1"/>
  <c r="K21" i="1"/>
  <c r="K22" i="1" s="1"/>
  <c r="K26" i="1" s="1"/>
  <c r="I21" i="1"/>
  <c r="I22" i="1" s="1"/>
  <c r="I26" i="1" s="1"/>
  <c r="H21" i="1"/>
  <c r="H22" i="1" s="1"/>
  <c r="H26" i="1" s="1"/>
  <c r="G21" i="1"/>
  <c r="G22" i="1" s="1"/>
  <c r="G26" i="1" s="1"/>
  <c r="E21" i="1"/>
  <c r="E22" i="1" s="1"/>
  <c r="E26" i="1" s="1"/>
  <c r="D21" i="1"/>
  <c r="D22" i="1" s="1"/>
  <c r="D26" i="1" s="1"/>
  <c r="C21" i="1"/>
  <c r="O13" i="1"/>
  <c r="Y11" i="1"/>
  <c r="X11" i="1"/>
  <c r="W11" i="1"/>
  <c r="Q11" i="1"/>
  <c r="P11" i="1"/>
  <c r="O11" i="1"/>
  <c r="M11" i="1"/>
  <c r="L11" i="1"/>
  <c r="K11" i="1"/>
  <c r="I11" i="1"/>
  <c r="H11" i="1"/>
  <c r="G11" i="1"/>
  <c r="E11" i="1"/>
  <c r="D11" i="1"/>
  <c r="C11" i="1"/>
  <c r="Y9" i="1"/>
  <c r="Y13" i="1" s="1"/>
  <c r="X9" i="1"/>
  <c r="X13" i="1" s="1"/>
  <c r="W9" i="1"/>
  <c r="W13" i="1" s="1"/>
  <c r="U9" i="1"/>
  <c r="T9" i="1"/>
  <c r="S9" i="1"/>
  <c r="Q9" i="1"/>
  <c r="Q13" i="1" s="1"/>
  <c r="P9" i="1"/>
  <c r="P13" i="1" s="1"/>
  <c r="O9" i="1"/>
  <c r="M9" i="1"/>
  <c r="M13" i="1" s="1"/>
  <c r="L9" i="1"/>
  <c r="L13" i="1" s="1"/>
  <c r="K9" i="1"/>
  <c r="K13" i="1" s="1"/>
  <c r="I9" i="1"/>
  <c r="I13" i="1" s="1"/>
  <c r="H9" i="1"/>
  <c r="H13" i="1" s="1"/>
  <c r="G9" i="1"/>
  <c r="G13" i="1" s="1"/>
  <c r="E9" i="1"/>
  <c r="E13" i="1" s="1"/>
  <c r="D9" i="1"/>
  <c r="D13" i="1" s="1"/>
  <c r="C9" i="1"/>
  <c r="C13" i="1" s="1"/>
</calcChain>
</file>

<file path=xl/sharedStrings.xml><?xml version="1.0" encoding="utf-8"?>
<sst xmlns="http://schemas.openxmlformats.org/spreadsheetml/2006/main" count="149" uniqueCount="30">
  <si>
    <t>(Dollars in millions)</t>
  </si>
  <si>
    <t>Power</t>
  </si>
  <si>
    <t>Renewable Energy</t>
  </si>
  <si>
    <t>Aviation</t>
  </si>
  <si>
    <t>Healthcare</t>
  </si>
  <si>
    <t>GE Industrial</t>
  </si>
  <si>
    <t>Total revenues (GAAP)</t>
  </si>
  <si>
    <t>Profit (GAAP)</t>
  </si>
  <si>
    <t>Less: restructuring expense</t>
  </si>
  <si>
    <t>Profit excluding restructuring expense (Non-GAAP)</t>
  </si>
  <si>
    <t>Profit margin (GAAP)</t>
  </si>
  <si>
    <t>Profit margin excluding restructuring expense (Non-GAAP)</t>
  </si>
  <si>
    <t>4Q'20</t>
  </si>
  <si>
    <t>4Q'19</t>
  </si>
  <si>
    <t>4Q'18</t>
  </si>
  <si>
    <t>3Q'20</t>
  </si>
  <si>
    <t>3Q'19</t>
  </si>
  <si>
    <t>3Q'18</t>
  </si>
  <si>
    <t>2Q'20</t>
  </si>
  <si>
    <t>2Q'19</t>
  </si>
  <si>
    <t>2Q'18</t>
  </si>
  <si>
    <t>1Q'20</t>
  </si>
  <si>
    <t>1Q'19</t>
  </si>
  <si>
    <t>1Q'18</t>
  </si>
  <si>
    <t>Unaudited - additional materials posted on 1/27/2021</t>
  </si>
  <si>
    <t>Additional detals - Non-GAAP reconciliation: GE segment profit margin excluding restructuring expense
restructuring expense</t>
  </si>
  <si>
    <t>a) - Represents Total Corporate Items and Eliminations</t>
  </si>
  <si>
    <t>Corporate</t>
  </si>
  <si>
    <t>-a)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</si>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</sst>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;\(0.0%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65" fontId="2" fillId="0" borderId="0" xfId="2" applyNumberFormat="1" applyFont="1" applyFill="1" applyAlignment="1">
      <alignment vertical="center"/>
    </xf>
    <xf numFmtId="9" fontId="2" fillId="0" borderId="0" xfId="3" applyFont="1" applyFill="1" applyAlignment="1">
      <alignment vertical="center"/>
    </xf>
    <xf numFmtId="165" fontId="3" fillId="0" borderId="1" xfId="2" applyNumberFormat="1" applyFont="1" applyFill="1" applyBorder="1" applyAlignment="1">
      <alignment vertical="center"/>
    </xf>
    <xf numFmtId="9" fontId="3" fillId="0" borderId="1" xfId="3" applyFont="1" applyFill="1" applyBorder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9" fontId="2" fillId="0" borderId="0" xfId="3" quotePrefix="1" applyFont="1" applyFill="1" applyAlignment="1">
      <alignment horizontal="right" vertical="center"/>
    </xf>
    <xf numFmtId="166" fontId="3" fillId="0" borderId="1" xfId="3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6" fontId="3" fillId="0" borderId="0" xfId="3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9" fontId="5" fillId="0" borderId="1" xfId="3" quotePrefix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003dataaege\shared\Documents%20and%20Settings\500825670\Local%20Settings\Temporary%20Internet%20Files\OLK10\Taxrate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\\3.34.171.234\Patriots_Data\Users\121011050\Box%20Sync\Commercial%20Base%20Costs\3Q16%20Commercial%20BC%20Pacing\Topside\reporting%20adj\FP&amp;A%20HQ%20Comm%20Fin\2.%20BC%20Comm\2016\Q3\MJE\3Q16%20ADI%20Energy%20GL_RM006%20VIC%20Accrual%20Adjustment_by%20Region%20.xlsm?533E3623" TargetMode="External"/><Relationship Id="rId1" Type="http://schemas.openxmlformats.org/officeDocument/2006/relationships/externalLinkPath" Target="file:///\\533E3623\3Q16%20ADI%20Energy%20GL_RM006%20VIC%20Accrual%20Adjustment_by%20Region%2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2737212/AppData/Local/Microsoft/Windows/INetCache/Content.Outlook/2R08IT7K/Master%20Earnings%20File%20-%2020201211%20-%204Q20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filer09\GEEnergyTeam_FPNA\S1\2005\2005%20S1%20model%209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.34.171.234\Patriots_Data\Budget\2003\Houston%202003\2003%20Segment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PRO%20Master%20v3m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003dataaege\shared\BATTAGLI\TOPO\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oadAre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.34.171.234\Patriots_Data\fpa$\fpa$\EVERYONE\COMMERCIAL%20FINANCE\QUARTER%20CLOSE\1Q%202010\A.%20NI%20Estimates\1Q%20NI%20Estimate%20-%20Close%20Week%20-%2003.30.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007dataaege\SHARED\WINNT\Temporary%20Internet%20Files\OLK3\WINDOWS\Temporary%20Internet%20Files\OLK8304\DE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007dataaege\SHARED\Beaufait\Project%20Yosemite\Valuation\Yosemite%20Model%2006-30-04%20CS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gssloukpfp01.genpitfi01.og.ge.com\data\Income%20Statement\2016\Closing\06%20June%202016\Orders%20&amp;%20Sales\Top%20Line\T2%20Submission\Surface_Topline_Orders_Template%202Q16-RL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ETR Data"/>
      <sheetName val="Working Tabs -----------------&gt;"/>
      <sheetName val="Units"/>
      <sheetName val="CFD"/>
      <sheetName val="Engine Cost &amp; Price"/>
      <sheetName val="Engine Shop Cost"/>
      <sheetName val="Engine Shop Cost - Supply Chain"/>
      <sheetName val="RTS 3-16-09"/>
      <sheetName val="Escalation"/>
      <sheetName val="SII Summary"/>
      <sheetName val="Input_Caplan"/>
      <sheetName val="Input_Knopping"/>
      <sheetName val="Input Christopherson"/>
      <sheetName val="Input_Pace"/>
      <sheetName val="Input_Hawkes"/>
      <sheetName val="Input_Huffman"/>
      <sheetName val="Knopping Spares"/>
      <sheetName val="Spares Summary"/>
      <sheetName val="Engines, Development &amp; Other"/>
      <sheetName val="reports"/>
      <sheetName val="Stock Chart"/>
      <sheetName val="G90BAOP1"/>
      <sheetName val="1403"/>
      <sheetName val="List"/>
      <sheetName val="Look-up II"/>
      <sheetName val="Set Lists"/>
      <sheetName val="Data val"/>
      <sheetName val="Spares ($MM)"/>
      <sheetName val="Data Validation"/>
      <sheetName val="Worksheet"/>
      <sheetName val="Transaction type lists"/>
      <sheetName val="13 Op Plan PL"/>
      <sheetName val="Hyperion Codes"/>
      <sheetName val="Index"/>
      <sheetName val="Data Validation Lookup"/>
      <sheetName val="VARIABLES"/>
      <sheetName val="FX"/>
      <sheetName val="Acct, PC, &amp; Contract References"/>
      <sheetName val="TY Spares Inc Stmt"/>
      <sheetName val="Data"/>
      <sheetName val="Setting"/>
      <sheetName val="Sheet3"/>
      <sheetName val="EMEA_platform_business"/>
      <sheetName val="Model"/>
      <sheetName val="Taxrate4"/>
      <sheetName val="Liabilities Assumptions"/>
      <sheetName val="A - Raw Data"/>
      <sheetName val="F - CEF-VFS Summary"/>
      <sheetName val="9digit CDR Summary 303-001"/>
      <sheetName val="GE_CORP_CODE_Parameter"/>
      <sheetName val="G - Summary 303-001"/>
      <sheetName val="Gold Report"/>
      <sheetName val="Buscode transfer"/>
      <sheetName val="LE Closed"/>
      <sheetName val="Utah - Non Bank"/>
      <sheetName val="Utah Bank True Up Needed"/>
      <sheetName val="ATS.01242011.A"/>
      <sheetName val="P1_PD&amp;LGD_Feb2011"/>
      <sheetName val="Biz Submission Checklist"/>
      <sheetName val="Account list"/>
      <sheetName val="AR Graph"/>
      <sheetName val="Lists"/>
      <sheetName val="PopCache"/>
      <sheetName val="ADI"/>
      <sheetName val="Classification"/>
      <sheetName val="Sheet1"/>
      <sheetName val="R&amp;O Choices"/>
      <sheetName val="Business Lookup"/>
      <sheetName val="Period, scenario, Index, spread"/>
      <sheetName val="Business Summary Reports"/>
      <sheetName val="JE10310X"/>
      <sheetName val="Database"/>
      <sheetName val="MARS Accounts"/>
      <sheetName val="TB MXP "/>
      <sheetName val="ETR_Data"/>
      <sheetName val="Details"/>
      <sheetName val="Informacoes"/>
      <sheetName val="Borrowing Base"/>
      <sheetName val="FORMULAS"/>
      <sheetName val="DATA - INCOME STATEMENTSII"/>
      <sheetName val="Header"/>
      <sheetName val="P1398"/>
      <sheetName val="P1397"/>
      <sheetName val="eb seb_data"/>
      <sheetName val="Balanza 323"/>
      <sheetName val="Aug6MTM"/>
      <sheetName val="PITT 0929"/>
      <sheetName val="Stock_Chart"/>
      <sheetName val="Liabilities_Assumptions"/>
      <sheetName val="A_-_Raw_Data"/>
      <sheetName val="F_-_CEF-VFS_Summary"/>
      <sheetName val="9digit_CDR_Summary_303-001"/>
      <sheetName val="G_-_Summary_303-001"/>
      <sheetName val="Gold_Report"/>
      <sheetName val="Buscode_transfer"/>
      <sheetName val="LE_Closed"/>
      <sheetName val="Utah_-_Non_Bank"/>
      <sheetName val="Utah_Bank_True_Up_Needed"/>
      <sheetName val="ATS_01242011_A"/>
      <sheetName val="Business_Summary_Reports"/>
      <sheetName val="PITT_0929"/>
      <sheetName val="ENTREE JOURNAL"/>
      <sheetName val="Potential DTV matches"/>
      <sheetName val="LCGRAPH"/>
      <sheetName val="2Q03_Oracle_Data_v2"/>
      <sheetName val="3800-004"/>
      <sheetName val="3800-003"/>
      <sheetName val="Assumptions"/>
      <sheetName val="Program"/>
      <sheetName val="Assump"/>
      <sheetName val="Stats"/>
      <sheetName val="VA89_CHG"/>
      <sheetName val="PROFIT"/>
      <sheetName val="CURRENT MONTH"/>
      <sheetName val="APR 05"/>
      <sheetName val="030002002054-001"/>
      <sheetName val="Sch A1"/>
      <sheetName val="ACCT REC"/>
      <sheetName val="Download"/>
      <sheetName val="Core Requirements"/>
      <sheetName val="ICI"/>
      <sheetName val="Bank Account Listing"/>
      <sheetName val="Avg Eqty"/>
      <sheetName val="pitch"/>
      <sheetName val="Mapping"/>
      <sheetName val="P&amp;L'08"/>
      <sheetName val="P&amp;L'09"/>
      <sheetName val="P&amp;L'09 SII"/>
      <sheetName val="시산표"/>
      <sheetName val="Function"/>
      <sheetName val="BGNV02"/>
      <sheetName val="Waterfall"/>
      <sheetName val="23. 1Q'06 Outlook"/>
      <sheetName val="Important 10. G&amp;A"/>
      <sheetName val="MACRO1"/>
      <sheetName val="Comm Mtg"/>
      <sheetName val="TPN"/>
      <sheetName val="BACKUP"/>
      <sheetName val="ENTRYSHEET"/>
      <sheetName val="CurrentyrsJEs"/>
      <sheetName val="Var., Debt &amp; Tax Rates"/>
      <sheetName val="CDR"/>
      <sheetName val="PrioryrsJEs"/>
      <sheetName val="Rates - 98"/>
      <sheetName val="Set-Up"/>
      <sheetName val="P&amp;L Summary Page"/>
      <sheetName val="Open Item"/>
      <sheetName val="Cover"/>
      <sheetName val="Input - Acq&amp;ExNonEx"/>
      <sheetName val="External VS 2014 YTD"/>
      <sheetName val="UAT Options(変更不可)"/>
      <sheetName val="GTS Program Listing"/>
      <sheetName val="Validation"/>
      <sheetName val="Controls"/>
      <sheetName val="CONTROL"/>
      <sheetName val="Commodities"/>
      <sheetName val="Impairments"/>
      <sheetName val="SPREAD 96"/>
      <sheetName val="TB_MXP_"/>
      <sheetName val="Working_Tabs_-----------------&gt;"/>
      <sheetName val="Engine_Cost_&amp;_Price"/>
      <sheetName val="Engine_Shop_Cost"/>
      <sheetName val="Engine_Shop_Cost_-_Supply_Chain"/>
      <sheetName val="RTS_3-16-09"/>
      <sheetName val="SII_Summary"/>
      <sheetName val="Input_Christopherson"/>
      <sheetName val="Knopping_Spares"/>
      <sheetName val="Spares_Summary"/>
      <sheetName val="Engines,_Development_&amp;_Other"/>
      <sheetName val="Set_Lists"/>
      <sheetName val="Data_Validation"/>
      <sheetName val="X026 Bal Recon"/>
      <sheetName val="vlookups"/>
      <sheetName val="MARS_Accounts"/>
      <sheetName val="Borrowing_Base"/>
      <sheetName val="DATA_-_INCOME_STATEMENTSII"/>
      <sheetName val="eb_seb_data"/>
      <sheetName val="Balanza_323"/>
      <sheetName val="TA Sample"/>
      <sheetName val="Catalog"/>
      <sheetName val="Summary"/>
      <sheetName val="Capex Details"/>
      <sheetName val="Drop Down Data"/>
      <sheetName val="Sheet2"/>
      <sheetName val="VOP Reasons"/>
      <sheetName val="Backfill"/>
      <sheetName val="Qtr4-00"/>
      <sheetName val="IAFIJO96"/>
      <sheetName val="Data Validation Lists"/>
      <sheetName val="Data Validation Lists (2)"/>
      <sheetName val="Engineering QMI Update"/>
      <sheetName val="display"/>
      <sheetName val="VPW walk"/>
      <sheetName val="Quarterly Splits"/>
      <sheetName val="ETR_Data1"/>
      <sheetName val="Working_Tabs_-----------------1"/>
      <sheetName val="Engine_Cost_&amp;_Price1"/>
      <sheetName val="Engine_Shop_Cost1"/>
      <sheetName val="Engine_Shop_Cost_-_Supply_Chai1"/>
      <sheetName val="RTS_3-16-091"/>
      <sheetName val="SII_Summary1"/>
      <sheetName val="Input_Christopherson1"/>
      <sheetName val="Knopping_Spares1"/>
      <sheetName val="Spares_Summary1"/>
      <sheetName val="Engines,_Development_&amp;_Other1"/>
      <sheetName val="Stock_Chart1"/>
      <sheetName val="Look-up_II"/>
      <sheetName val="Set_Lists1"/>
      <sheetName val="Data_val"/>
      <sheetName val="Spares_($MM)"/>
      <sheetName val="Data_Validation1"/>
      <sheetName val="Transaction_type_lists"/>
      <sheetName val="13_Op_Plan_PL"/>
      <sheetName val="Hyperion_Codes"/>
      <sheetName val="Data_Validation_Lookup"/>
      <sheetName val="Acct,_PC,_&amp;_Contract_References"/>
      <sheetName val="TY_Spares_Inc_Stmt"/>
      <sheetName val="Liabilities_Assumptions1"/>
      <sheetName val="A_-_Raw_Data1"/>
      <sheetName val="F_-_CEF-VFS_Summary1"/>
      <sheetName val="9digit_CDR_Summary_303-0011"/>
      <sheetName val="G_-_Summary_303-0011"/>
      <sheetName val="Gold_Report1"/>
      <sheetName val="Buscode_transfer1"/>
      <sheetName val="LE_Closed1"/>
      <sheetName val="Utah_-_Non_Bank1"/>
      <sheetName val="Utah_Bank_True_Up_Needed1"/>
      <sheetName val="ATS_01242011_A1"/>
      <sheetName val="Biz_Submission_Checklist"/>
      <sheetName val="Account_list"/>
      <sheetName val="AR_Graph"/>
      <sheetName val="R&amp;O_Choices"/>
      <sheetName val="Business_Lookup"/>
      <sheetName val="Period,_scenario,_Index,_spread"/>
      <sheetName val="Business_Summary_Reports1"/>
      <sheetName val="MARS_Accounts1"/>
      <sheetName val="TB_MXP_1"/>
      <sheetName val="Borrowing_Base1"/>
      <sheetName val="DATA_-_INCOME_STATEMENTSII1"/>
      <sheetName val="eb_seb_data1"/>
      <sheetName val="Balanza_3231"/>
      <sheetName val="PITT_09291"/>
      <sheetName val="ENTREE_JOURNAL"/>
      <sheetName val="Potential_DTV_matches"/>
      <sheetName val="CURRENT_MONTH"/>
      <sheetName val="APR_05"/>
      <sheetName val="Sch_A1"/>
      <sheetName val="ACCT_REC"/>
      <sheetName val="Core_Requirements"/>
      <sheetName val="Bank_Account_Listing"/>
      <sheetName val="Avg_Eqty"/>
      <sheetName val="P&amp;L'09_SII"/>
      <sheetName val="23__1Q'06_Outlook"/>
      <sheetName val="Important_10__G&amp;A"/>
      <sheetName val="Comm_Mtg"/>
      <sheetName val="Var_,_Debt_&amp;_Tax_Rates"/>
      <sheetName val="Rates_-_98"/>
      <sheetName val="P&amp;L_Summary_Page"/>
      <sheetName val="Open_Item"/>
      <sheetName val="Input_-_Acq&amp;ExNonEx"/>
      <sheetName val="External_VS_2014_YTD"/>
      <sheetName val="UAT_Options(変更不可)"/>
      <sheetName val="GTS_Program_Listing"/>
      <sheetName val="SPREAD_96"/>
      <sheetName val="X026_Bal_Recon"/>
      <sheetName val="TA_Sample"/>
      <sheetName val="Capex_Details"/>
      <sheetName val="Drop_Down_Data"/>
      <sheetName val="VOP_Reasons"/>
      <sheetName val="Data_Validation_Lists"/>
      <sheetName val="Data_Validation_Lists_(2)"/>
      <sheetName val="Masters"/>
      <sheetName val="#REF"/>
      <sheetName val="Business names"/>
      <sheetName val="Biz List"/>
      <sheetName val="39C"/>
      <sheetName val="HEURES"/>
      <sheetName val="Codes"/>
      <sheetName val="Q3 - GECF"/>
      <sheetName val="Daily Trans - CAN-CAD"/>
      <sheetName val="detail pf exp"/>
      <sheetName val="Economic Inputs"/>
      <sheetName val="March07 PMS"/>
      <sheetName val="data sheet febe- area defined"/>
      <sheetName val="P&amp;L S1"/>
      <sheetName val="P&amp;L S2"/>
      <sheetName val="Acquisition Mgmt Rev 1"/>
      <sheetName val="Acquisition Mgmt Rev 2"/>
      <sheetName val="Acqusition NI Walk"/>
      <sheetName val="Acquisition Qtr Pack 1"/>
      <sheetName val="Acquisition Qtr Pack 2"/>
      <sheetName val="BS"/>
      <sheetName val="BS Adj"/>
      <sheetName val="BS LY"/>
      <sheetName val="BS LY Adj"/>
      <sheetName val="BS OP"/>
      <sheetName val="BS OP Adj"/>
      <sheetName val="Europe Qtr Pack 1"/>
      <sheetName val="ECLG Mgmt Rev 1"/>
      <sheetName val="ECLG Mgmt Rev 2"/>
      <sheetName val="ECLG NI Walk"/>
      <sheetName val="ECLG Qtr Pack 1"/>
      <sheetName val="ECLG Qtr Pack 2"/>
      <sheetName val="Enabling Mgmt Rev 1"/>
      <sheetName val="Enabling Mgmt Rev 2"/>
      <sheetName val="Enabling NI Walk"/>
      <sheetName val="Enabling Qtr Pack 1"/>
      <sheetName val="Enabling Qtr Pack 2"/>
      <sheetName val="Europe Mgmt Rev 1"/>
      <sheetName val="Europe Mgmt Rev 2"/>
      <sheetName val="Europe Mgmt Rev 3"/>
      <sheetName val="Europe Mgmt Rev 4"/>
      <sheetName val="Europe NI Walk"/>
      <sheetName val="Europe NI Walk (2)"/>
      <sheetName val="Consolidated Qtr Pack 2"/>
      <sheetName val="OP Stretch"/>
      <sheetName val="France NI Walk"/>
      <sheetName val="France Qtr Pack 1"/>
      <sheetName val="France Qtr Pack 2"/>
      <sheetName val="Germany Mgmt Rev 1"/>
      <sheetName val="Germany Mgmt Rev 2"/>
      <sheetName val="Germany NI Walk"/>
      <sheetName val="Germany Qtr Pack 1"/>
      <sheetName val="Germany Qtr Pack 2"/>
      <sheetName val="Italy Mgmt Rev 1"/>
      <sheetName val="Italy Mgmt Rev 2"/>
      <sheetName val="Italy NI Walk"/>
      <sheetName val="Italy Qtr Pack 1"/>
      <sheetName val="Italy Qtr Pack 2"/>
      <sheetName val="JV Mgmt Rev 1"/>
      <sheetName val="JV Mgmt Rev 2"/>
      <sheetName val="JV NI Walk"/>
      <sheetName val="JV Qtr Pack 1"/>
      <sheetName val="JV Qtr Pack 2"/>
      <sheetName val="Metrics"/>
      <sheetName val="Metrics Adj"/>
      <sheetName val="Metrics LY"/>
      <sheetName val="Metrics OP"/>
      <sheetName val="Metrics OP Adj"/>
      <sheetName val="P&amp;L"/>
      <sheetName val="P&amp;L Trans"/>
      <sheetName val="P&amp;L Adj"/>
      <sheetName val="P&amp;L LY"/>
      <sheetName val="P&amp;L LY Adj"/>
      <sheetName val="P&amp;L OP"/>
      <sheetName val="P&amp;L OP Adj"/>
      <sheetName val="P&amp;L Adj Trans"/>
      <sheetName val="Programs Mgmt Rev 1"/>
      <sheetName val="Programs Mgmt Rev 2"/>
      <sheetName val="Programs NI Walk"/>
      <sheetName val="Programs Qtr Pack 1"/>
      <sheetName val="Programs Qtr Pack 2"/>
      <sheetName val="TPS Mgmt Rev 1"/>
      <sheetName val="TPS Mgmt Rev 2"/>
      <sheetName val="TPS NI Walk"/>
      <sheetName val="TPS Qtr Pack 1"/>
      <sheetName val="TPS Qtr Pack 2"/>
      <sheetName val="UK Mgmt Rev 1"/>
      <sheetName val="UK Mgmt Rev 2"/>
      <sheetName val="UK NI Walk"/>
      <sheetName val="UK Qtr Pack 1"/>
      <sheetName val="UK Qtr Pack 2"/>
      <sheetName val="VLY P&amp;L"/>
      <sheetName val="VOP P&amp;L"/>
      <sheetName val="LINK GAP"/>
      <sheetName val="LINK MOR"/>
      <sheetName val="4. CARS upload"/>
      <sheetName val="Q80-D80 mismatch"/>
      <sheetName val="15DigitData"/>
      <sheetName val="Pivots"/>
      <sheetName val="Data Validation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Log"/>
      <sheetName val="BneWorkBookProperties"/>
      <sheetName val="SOB45_VIC MJE"/>
      <sheetName val="MJE#3_posted"/>
      <sheetName val="Backup &gt;&gt;"/>
      <sheetName val="VIC Adj Calculation"/>
      <sheetName val="Subledger ME-Function mapping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1">
          <cell r="B1" t="str">
            <v>ERP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cenario"/>
      <sheetName val="SUMMARIES &gt;&gt;"/>
      <sheetName val="Avancement"/>
      <sheetName val="Carolina view"/>
      <sheetName val="MDA SUMMARY"/>
      <sheetName val="MDA SUMMARY YTD"/>
      <sheetName val="INDL SUMMARY"/>
      <sheetName val="SEGMENTS &gt;&gt;"/>
      <sheetName val="SEGMENTS (ex G&amp;R)"/>
      <sheetName val="5Q ROLLING (ex G&amp;R)"/>
      <sheetName val="FULLYEAR (ex G&amp;R)"/>
      <sheetName val="BY SEGMENT &gt;&gt;"/>
      <sheetName val="Gas Power"/>
      <sheetName val="Power Portfolio"/>
      <sheetName val="Renewables"/>
      <sheetName val="Aviation"/>
      <sheetName val="Healthcare"/>
      <sheetName val="BY AREA &gt;&gt;"/>
      <sheetName val="TOPLINE"/>
      <sheetName val="ORDERS"/>
      <sheetName val="INTERNATIONAL"/>
      <sheetName val="SALES"/>
      <sheetName val="BACKLOG"/>
      <sheetName val="VARCOSTS"/>
      <sheetName val="VARCOSTS (2)"/>
      <sheetName val="BSECOSTS"/>
      <sheetName val="BSECOSTS old"/>
      <sheetName val="OI &amp; NCI"/>
      <sheetName val="FOREX"/>
      <sheetName val="OP PROFIT"/>
      <sheetName val="OP PROFIT %"/>
      <sheetName val="T0 CRIBS &gt;"/>
      <sheetName val="PW"/>
      <sheetName val="RE"/>
      <sheetName val="AV"/>
      <sheetName val="HC"/>
      <sheetName val="Appendix &gt;"/>
      <sheetName val="CM"/>
      <sheetName val="CM %"/>
      <sheetName val="Costs"/>
      <sheetName val="Organic conso"/>
      <sheetName val="Organic"/>
      <sheetName val="Units"/>
      <sheetName val="Book-to-Bill"/>
      <sheetName val="Trending &gt;"/>
      <sheetName val="T-Orders"/>
      <sheetName val="T-Sales"/>
      <sheetName val="T-Backlog"/>
      <sheetName val="T-Op Cost"/>
      <sheetName val="T-Op Profit"/>
      <sheetName val="T-Op Profit %"/>
      <sheetName val="DATA &gt;&gt;"/>
      <sheetName val="Ref-Ratings"/>
      <sheetName val="DATA_CONSOL_OP20"/>
      <sheetName val="DATA_CONSOL_FY20"/>
      <sheetName val="DATA_CONSOL_FY19"/>
      <sheetName val="DATA_CONSOL_FY18"/>
      <sheetName val="DATA_MASTER"/>
    </sheetNames>
    <sheetDataSet>
      <sheetData sheetId="0">
        <row r="3">
          <cell r="B3" t="str">
            <v>FY18</v>
          </cell>
          <cell r="C3" t="str">
            <v>Q1</v>
          </cell>
          <cell r="D3" t="str">
            <v>QTD</v>
          </cell>
          <cell r="E3" t="str">
            <v>Gas Power</v>
          </cell>
          <cell r="G3" t="str">
            <v>Actuals</v>
          </cell>
          <cell r="J3" t="str">
            <v>n/a</v>
          </cell>
        </row>
        <row r="4">
          <cell r="B4" t="str">
            <v>FY19</v>
          </cell>
          <cell r="C4" t="str">
            <v>Q2</v>
          </cell>
          <cell r="D4" t="str">
            <v>YTD</v>
          </cell>
          <cell r="E4" t="str">
            <v>Power Portfolio</v>
          </cell>
          <cell r="G4" t="str">
            <v>Op Plan</v>
          </cell>
        </row>
        <row r="5">
          <cell r="B5" t="str">
            <v>FY20</v>
          </cell>
          <cell r="C5" t="str">
            <v>Q3</v>
          </cell>
          <cell r="E5" t="str">
            <v>Power</v>
          </cell>
          <cell r="G5" t="str">
            <v>Aug_BP</v>
          </cell>
        </row>
        <row r="6">
          <cell r="B6" t="str">
            <v>FY21</v>
          </cell>
          <cell r="C6" t="str">
            <v>Q4</v>
          </cell>
          <cell r="E6" t="str">
            <v>Renewables</v>
          </cell>
          <cell r="G6" t="str">
            <v>Nov_BP</v>
          </cell>
        </row>
        <row r="7">
          <cell r="E7" t="str">
            <v>Aviation</v>
          </cell>
          <cell r="G7" t="str">
            <v>PY Actuals</v>
          </cell>
        </row>
        <row r="8">
          <cell r="E8" t="str">
            <v>Healthcare</v>
          </cell>
          <cell r="G8" t="str">
            <v>Forecast</v>
          </cell>
        </row>
        <row r="9">
          <cell r="E9" t="str">
            <v>Industrial Segments</v>
          </cell>
        </row>
        <row r="10">
          <cell r="E10" t="str">
            <v>Corporate</v>
          </cell>
        </row>
        <row r="11">
          <cell r="E11" t="str">
            <v>GE Industrial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D1" t="str">
            <v>OUTPUT &gt;&gt;</v>
          </cell>
        </row>
      </sheetData>
      <sheetData sheetId="55">
        <row r="1">
          <cell r="D1" t="str">
            <v>OUTPUT &gt;&gt;</v>
          </cell>
        </row>
      </sheetData>
      <sheetData sheetId="56">
        <row r="1">
          <cell r="D1" t="str">
            <v>OUTPUT &gt;&gt;</v>
          </cell>
        </row>
      </sheetData>
      <sheetData sheetId="57">
        <row r="1">
          <cell r="D1" t="str">
            <v>OUTPUT &gt;&gt;</v>
          </cell>
        </row>
      </sheetData>
      <sheetData sheetId="58">
        <row r="1">
          <cell r="H1" t="str">
            <v>Gas PowerQ1QTD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V S1 Sheet"/>
      <sheetName val="V DR 95"/>
      <sheetName val="Current Acct Tie"/>
      <sheetName val="I&amp;RS Load - I"/>
      <sheetName val="I&amp;RS Load - S"/>
      <sheetName val="CS Load - I"/>
      <sheetName val="VCP"/>
      <sheetName val="Source --&gt;"/>
      <sheetName val="Corp Assessments walk"/>
      <sheetName val="P&amp;L Model"/>
      <sheetName val="Cost Structure"/>
      <sheetName val="Prod Yr"/>
      <sheetName val="2005-'06 Prod Walk"/>
      <sheetName val="2006-'07 Prod Walk"/>
      <sheetName val="2007-'08 Prod Walk"/>
      <sheetName val="BS Model"/>
      <sheetName val="Turns"/>
      <sheetName val="CFOA"/>
      <sheetName val="Inputs"/>
      <sheetName val="RTS Walk"/>
      <sheetName val="Assessments"/>
      <sheetName val="X Orders Break-up"/>
      <sheetName val="Other Income"/>
      <sheetName val="Indirect Costs"/>
      <sheetName val="COF"/>
      <sheetName val="ICP"/>
      <sheetName val="C&amp;B"/>
      <sheetName val="HC"/>
      <sheetName val="Digitization"/>
      <sheetName val="Turns old"/>
      <sheetName val="Payables"/>
      <sheetName val="SD Myers"/>
      <sheetName val="Prod Chatt"/>
      <sheetName val="Cognos --&gt;"/>
      <sheetName val="Total - Key Meas"/>
      <sheetName val="I&amp;RS Indirect Cost"/>
      <sheetName val="I&amp;RS Variable Op Cost COGNOS"/>
      <sheetName val="OP Costs 04 Act OFA"/>
      <sheetName val="OFA Fin Pos 04"/>
      <sheetName val="Summ of Ops 04"/>
      <sheetName val="2004 S1 Load I"/>
      <sheetName val="2004 S1 Load S"/>
      <sheetName val="OP '05 Load I"/>
      <sheetName val="OP '05 Load S"/>
      <sheetName val="05 OP"/>
      <sheetName val="OP 05 Summ of ops"/>
      <sheetName val="CFOA '05"/>
      <sheetName val="Load I DR 95 I&amp;RS"/>
      <sheetName val="Load S DR 95 I&amp;RS"/>
      <sheetName val="SD Myers new"/>
      <sheetName val="SD Myers - Pat dont use"/>
      <sheetName val="X DM Input"/>
      <sheetName val="I&amp;RS DR 95"/>
      <sheetName val="Load I - GEIS"/>
      <sheetName val="Load S - GEIS"/>
      <sheetName val="Sheet3"/>
      <sheetName val="Corp Assessment"/>
      <sheetName val="UNITS"/>
      <sheetName val="Sheet1"/>
      <sheetName val="Tot PC Italy"/>
      <sheetName val="V_NUM JE"/>
      <sheetName val="US"/>
      <sheetName val="FlHol"/>
      <sheetName val="Hol"/>
      <sheetName val="Vac"/>
      <sheetName val="4Q R&amp;O-ES"/>
      <sheetName val="SALE-USD x TRADING"/>
      <sheetName val="MATCH BL TO SL"/>
      <sheetName val="Plan 05 P&amp;L"/>
      <sheetName val="PLM Accrual - CNY"/>
      <sheetName val="Pretender Qualification"/>
      <sheetName val="Cntmrs-Recru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ton by Segment "/>
      <sheetName val="By Month"/>
      <sheetName val="SLS97MON"/>
      <sheetName val="Last 6 Qs"/>
      <sheetName val="INSTRUCTION"/>
      <sheetName val="As-Is"/>
      <sheetName val="Static Tables"/>
      <sheetName val="Houston_by_Segment_"/>
      <sheetName val="By_Month"/>
      <sheetName val="Static_Tables"/>
      <sheetName val="Last_6_Qs"/>
    </sheetNames>
    <sheetDataSet>
      <sheetData sheetId="0"/>
      <sheetData sheetId="1" refreshError="1">
        <row r="45">
          <cell r="F45">
            <v>61592.88461538461</v>
          </cell>
          <cell r="K45">
            <v>0.66725624999999988</v>
          </cell>
        </row>
        <row r="50">
          <cell r="K50">
            <v>8.5643564356435664E-2</v>
          </cell>
        </row>
        <row r="51">
          <cell r="K51">
            <v>9.405940594059406E-2</v>
          </cell>
        </row>
        <row r="52">
          <cell r="K52">
            <v>0.13465346534653466</v>
          </cell>
        </row>
        <row r="53">
          <cell r="K53">
            <v>0.68564356435643559</v>
          </cell>
        </row>
        <row r="54">
          <cell r="K54">
            <v>0.36457425742574256</v>
          </cell>
        </row>
        <row r="55">
          <cell r="K55">
            <v>0.26425990099009905</v>
          </cell>
        </row>
        <row r="60">
          <cell r="K60" t="e">
            <v>#N/A</v>
          </cell>
        </row>
        <row r="61">
          <cell r="K61" t="e">
            <v>#N/A</v>
          </cell>
        </row>
        <row r="62">
          <cell r="K62" t="e">
            <v>#N/A</v>
          </cell>
        </row>
        <row r="63">
          <cell r="K63" t="e">
            <v>#N/A</v>
          </cell>
        </row>
        <row r="64">
          <cell r="K64" t="e">
            <v>#N/A</v>
          </cell>
        </row>
        <row r="65">
          <cell r="K65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5">
          <cell r="F45">
            <v>61592.88461538461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Standard"/>
      <sheetName val="Area Stack"/>
      <sheetName val="Area Stack 100%"/>
      <sheetName val="Bar_clustered"/>
      <sheetName val="Bar stack"/>
      <sheetName val="Bar clustered w zero axis"/>
      <sheetName val="Bar clustered with 2 axes"/>
      <sheetName val="Bar clustered and stacked"/>
      <sheetName val="Floating bar"/>
      <sheetName val="Stack bar 100%"/>
      <sheetName val="Barbell"/>
      <sheetName val="Bubble 1"/>
      <sheetName val="Bubble 2 (grid)"/>
      <sheetName val="Column"/>
      <sheetName val="Column stack"/>
      <sheetName val="Column clustered w zero axis"/>
      <sheetName val="Column clustered with 2 axes"/>
      <sheetName val="Column clustered and stacked"/>
      <sheetName val="Data Arrangement (2)"/>
      <sheetName val="Reserved"/>
      <sheetName val="Double stacked column"/>
      <sheetName val="Floating column"/>
      <sheetName val="Stack column 100%"/>
      <sheetName val="Line"/>
      <sheetName val="Line with column"/>
      <sheetName val="Line with column stack"/>
      <sheetName val="Line with zero axis"/>
      <sheetName val="2 clustered+stacked col w_ line"/>
      <sheetName val="Pie"/>
      <sheetName val="Pie with pie"/>
      <sheetName val="Pie with column"/>
      <sheetName val="Price volume"/>
      <sheetName val="Radar"/>
      <sheetName val="Scatter"/>
      <sheetName val="Scatterline (with annotations)"/>
      <sheetName val="Step"/>
      <sheetName val="Waterfall 1"/>
      <sheetName val="Waterfall 2 (negative)"/>
      <sheetName val="Data Arrangement"/>
      <sheetName val="Color Grid"/>
      <sheetName val="Sheet1"/>
      <sheetName val="Output_risked"/>
      <sheetName val="ASPT"/>
      <sheetName val="Outputs"/>
      <sheetName val="Probable Production"/>
      <sheetName val="CRO Input"/>
      <sheetName val="Storage"/>
      <sheetName val="CSAS-Liquidity"/>
      <sheetName val="AccDil"/>
      <sheetName val="Comps input"/>
      <sheetName val="Assum"/>
      <sheetName val="InitialinputsJim"/>
      <sheetName val="DCF"/>
      <sheetName val="Valuation"/>
      <sheetName val="WyomProd"/>
      <sheetName val="Traffic Buildup"/>
      <sheetName val="Operating_Output"/>
      <sheetName val="Open"/>
      <sheetName val="ind"/>
      <sheetName val="Input"/>
      <sheetName val="Graph 1"/>
      <sheetName val="ChartPRO Master v3m3"/>
      <sheetName val="Advances"/>
      <sheetName val="ONEInput"/>
      <sheetName val="Master"/>
      <sheetName val="CCM by Initiative"/>
      <sheetName val="SFS by Initiative"/>
      <sheetName val="MAIN"/>
      <sheetName val="Accounts"/>
      <sheetName val="Front Page"/>
      <sheetName val="Area_Standard"/>
      <sheetName val="Area_Stack"/>
      <sheetName val="Area_Stack_100%"/>
      <sheetName val="Bar_stack"/>
      <sheetName val="Bar_clustered_w_zero_axis"/>
      <sheetName val="Bar_clustered_with_2_axes"/>
      <sheetName val="Bar_clustered_and_stacked"/>
      <sheetName val="Floating_bar"/>
      <sheetName val="Stack_bar_100%"/>
      <sheetName val="Bubble_1"/>
      <sheetName val="Bubble_2_(grid)"/>
      <sheetName val="Column_stack"/>
      <sheetName val="Column_clustered_w_zero_axis"/>
      <sheetName val="Column_clustered_with_2_axes"/>
      <sheetName val="Column_clustered_and_stacked"/>
      <sheetName val="Data_Arrangement_(2)"/>
      <sheetName val="Double_stacked_column"/>
      <sheetName val="Floating_column"/>
      <sheetName val="Stack_column_100%"/>
      <sheetName val="Line_with_column"/>
      <sheetName val="Line_with_column_stack"/>
      <sheetName val="Line_with_zero_axis"/>
      <sheetName val="2_clustered+stacked_col_w__line"/>
      <sheetName val="Pie_with_pie"/>
      <sheetName val="Pie_with_column"/>
      <sheetName val="Price_volume"/>
      <sheetName val="Scatterline_(with_annotations)"/>
      <sheetName val="Waterfall_1"/>
      <sheetName val="Waterfall_2_(negative)"/>
      <sheetName val="Data_Arrangement"/>
      <sheetName val="Color_Grid"/>
      <sheetName val="COMBINED_BS"/>
      <sheetName val="COMBINED_IS"/>
      <sheetName val="HAS_GETS"/>
      <sheetName val="TRANS_SUM"/>
      <sheetName val="Industry List"/>
      <sheetName val="Barrabeta"/>
      <sheetName val="Instructions"/>
      <sheetName val="C"/>
      <sheetName val="CRO_Input"/>
      <sheetName val="Comps_input"/>
      <sheetName val="Probable_Production"/>
      <sheetName val="Data Validatio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">
          <cell r="A1" t="str">
            <v>Data for Area/Area Stacked/Stacked 100 Chart</v>
          </cell>
        </row>
        <row r="2">
          <cell r="B2" t="str">
            <v>Area 1</v>
          </cell>
          <cell r="C2" t="str">
            <v>Area 2</v>
          </cell>
          <cell r="D2" t="str">
            <v>Area 3</v>
          </cell>
          <cell r="E2" t="str">
            <v>Area 4</v>
          </cell>
        </row>
        <row r="3">
          <cell r="A3">
            <v>2002</v>
          </cell>
          <cell r="B3">
            <v>50</v>
          </cell>
          <cell r="C3">
            <v>100</v>
          </cell>
          <cell r="D3">
            <v>100</v>
          </cell>
          <cell r="E3">
            <v>100</v>
          </cell>
        </row>
        <row r="4">
          <cell r="A4">
            <v>2003</v>
          </cell>
          <cell r="B4">
            <v>150</v>
          </cell>
          <cell r="C4">
            <v>100</v>
          </cell>
          <cell r="D4">
            <v>100</v>
          </cell>
          <cell r="E4">
            <v>100</v>
          </cell>
        </row>
        <row r="5">
          <cell r="A5">
            <v>2004</v>
          </cell>
          <cell r="B5">
            <v>50</v>
          </cell>
          <cell r="C5">
            <v>100</v>
          </cell>
          <cell r="D5">
            <v>100</v>
          </cell>
          <cell r="E5">
            <v>100</v>
          </cell>
        </row>
        <row r="6">
          <cell r="A6">
            <v>2005</v>
          </cell>
          <cell r="B6">
            <v>150</v>
          </cell>
          <cell r="C6">
            <v>100</v>
          </cell>
          <cell r="D6">
            <v>100</v>
          </cell>
          <cell r="E6">
            <v>100</v>
          </cell>
        </row>
        <row r="14">
          <cell r="A14" t="str">
            <v>Data for Cluster/Stacked Bar Chart</v>
          </cell>
        </row>
        <row r="15">
          <cell r="B15" t="str">
            <v>Series 1</v>
          </cell>
          <cell r="C15" t="str">
            <v>Series 2</v>
          </cell>
          <cell r="D15" t="str">
            <v>Series 3</v>
          </cell>
        </row>
        <row r="16">
          <cell r="A16" t="str">
            <v>Company C</v>
          </cell>
          <cell r="B16">
            <v>0</v>
          </cell>
        </row>
        <row r="17">
          <cell r="A17" t="str">
            <v>Company C</v>
          </cell>
          <cell r="D17">
            <v>60</v>
          </cell>
        </row>
        <row r="18">
          <cell r="A18" t="str">
            <v>Company C</v>
          </cell>
          <cell r="B18">
            <v>50</v>
          </cell>
          <cell r="C18">
            <v>20</v>
          </cell>
        </row>
        <row r="19">
          <cell r="A19" t="str">
            <v>Company B</v>
          </cell>
          <cell r="B19">
            <v>0</v>
          </cell>
        </row>
        <row r="20">
          <cell r="A20" t="str">
            <v>Company B</v>
          </cell>
          <cell r="D20">
            <v>70</v>
          </cell>
        </row>
        <row r="21">
          <cell r="A21" t="str">
            <v>Company B</v>
          </cell>
          <cell r="B21">
            <v>60</v>
          </cell>
          <cell r="C21">
            <v>20</v>
          </cell>
        </row>
        <row r="22">
          <cell r="A22" t="str">
            <v>Company A</v>
          </cell>
          <cell r="B22">
            <v>0</v>
          </cell>
        </row>
        <row r="23">
          <cell r="A23" t="str">
            <v>Company A</v>
          </cell>
          <cell r="D23">
            <v>80</v>
          </cell>
        </row>
        <row r="24">
          <cell r="A24" t="str">
            <v>Company A</v>
          </cell>
          <cell r="B24">
            <v>70</v>
          </cell>
          <cell r="C24">
            <v>20</v>
          </cell>
        </row>
        <row r="25">
          <cell r="A25" t="str">
            <v xml:space="preserve">  </v>
          </cell>
        </row>
        <row r="33">
          <cell r="A33" t="str">
            <v>Data Block for 2-Axis Bar Chart</v>
          </cell>
        </row>
        <row r="34">
          <cell r="B34" t="str">
            <v>Primary
Axis</v>
          </cell>
          <cell r="D34" t="str">
            <v>Secondary
Axis</v>
          </cell>
          <cell r="F34" t="str">
            <v>Primary
Axis</v>
          </cell>
          <cell r="H34" t="str">
            <v>Secondary
Axis</v>
          </cell>
        </row>
        <row r="35">
          <cell r="B35" t="str">
            <v>Bar 1</v>
          </cell>
          <cell r="C35" t="str">
            <v>Invisible 1</v>
          </cell>
          <cell r="D35" t="str">
            <v>Invisible 3</v>
          </cell>
          <cell r="E35" t="str">
            <v>Bar 3</v>
          </cell>
          <cell r="F35" t="str">
            <v>Bar 2</v>
          </cell>
          <cell r="G35" t="str">
            <v>Invisible 2</v>
          </cell>
          <cell r="H35" t="str">
            <v>Invisible 4</v>
          </cell>
          <cell r="I35" t="str">
            <v>Bar 4</v>
          </cell>
        </row>
        <row r="36">
          <cell r="A36" t="str">
            <v>Company A</v>
          </cell>
          <cell r="B36">
            <v>9500</v>
          </cell>
          <cell r="E36">
            <v>90</v>
          </cell>
          <cell r="F36">
            <v>9000</v>
          </cell>
          <cell r="I36">
            <v>80</v>
          </cell>
        </row>
        <row r="37">
          <cell r="A37" t="str">
            <v>Company B</v>
          </cell>
          <cell r="B37">
            <v>8500</v>
          </cell>
          <cell r="E37">
            <v>80</v>
          </cell>
          <cell r="F37">
            <v>8000</v>
          </cell>
          <cell r="I37">
            <v>70</v>
          </cell>
        </row>
        <row r="38">
          <cell r="A38" t="str">
            <v>Company C</v>
          </cell>
          <cell r="B38">
            <v>7500</v>
          </cell>
          <cell r="E38">
            <v>70</v>
          </cell>
          <cell r="F38">
            <v>7000</v>
          </cell>
          <cell r="I38">
            <v>60</v>
          </cell>
        </row>
        <row r="39">
          <cell r="A39" t="str">
            <v>Company D</v>
          </cell>
          <cell r="B39">
            <v>6500</v>
          </cell>
          <cell r="E39">
            <v>60</v>
          </cell>
          <cell r="F39">
            <v>6000</v>
          </cell>
          <cell r="I39">
            <v>50</v>
          </cell>
        </row>
        <row r="48">
          <cell r="A48" t="str">
            <v>Data Block for Floating Bar Chart</v>
          </cell>
        </row>
        <row r="49">
          <cell r="B49" t="str">
            <v>Base</v>
          </cell>
          <cell r="C49" t="str">
            <v>Blue Pillar</v>
          </cell>
          <cell r="D49" t="str">
            <v>Pillar Cap</v>
          </cell>
          <cell r="E49" t="str">
            <v>Mean Low</v>
          </cell>
          <cell r="F49" t="str">
            <v>Mean Hi</v>
          </cell>
        </row>
        <row r="50">
          <cell r="A50" t="str">
            <v>Valuation A</v>
          </cell>
          <cell r="B50">
            <v>2</v>
          </cell>
          <cell r="C50">
            <v>3</v>
          </cell>
          <cell r="D50">
            <v>5</v>
          </cell>
          <cell r="E50">
            <v>6</v>
          </cell>
          <cell r="F50">
            <v>3</v>
          </cell>
        </row>
        <row r="51">
          <cell r="A51" t="str">
            <v>Valuation B</v>
          </cell>
          <cell r="B51">
            <v>4</v>
          </cell>
          <cell r="C51">
            <v>3</v>
          </cell>
          <cell r="D51">
            <v>7</v>
          </cell>
          <cell r="E51">
            <v>6</v>
          </cell>
          <cell r="F51">
            <v>3</v>
          </cell>
        </row>
        <row r="52">
          <cell r="A52" t="str">
            <v>Valuation C</v>
          </cell>
          <cell r="B52">
            <v>6</v>
          </cell>
          <cell r="C52">
            <v>3</v>
          </cell>
          <cell r="D52">
            <v>9</v>
          </cell>
          <cell r="E52">
            <v>6</v>
          </cell>
          <cell r="F52">
            <v>3</v>
          </cell>
        </row>
        <row r="53">
          <cell r="A53" t="str">
            <v>Valuation D</v>
          </cell>
          <cell r="B53">
            <v>8</v>
          </cell>
          <cell r="C53">
            <v>3</v>
          </cell>
          <cell r="D53">
            <v>11</v>
          </cell>
          <cell r="E53">
            <v>6</v>
          </cell>
          <cell r="F53">
            <v>3</v>
          </cell>
        </row>
        <row r="54">
          <cell r="A54" t="str">
            <v>Valuation E</v>
          </cell>
          <cell r="B54">
            <v>10</v>
          </cell>
          <cell r="C54">
            <v>3</v>
          </cell>
          <cell r="D54">
            <v>13</v>
          </cell>
          <cell r="E54">
            <v>6</v>
          </cell>
          <cell r="F54">
            <v>3</v>
          </cell>
        </row>
        <row r="55">
          <cell r="A55" t="str">
            <v>Valuation F</v>
          </cell>
          <cell r="B55">
            <v>12</v>
          </cell>
          <cell r="C55">
            <v>4</v>
          </cell>
          <cell r="D55">
            <v>16</v>
          </cell>
          <cell r="E55">
            <v>6</v>
          </cell>
          <cell r="F55">
            <v>3</v>
          </cell>
        </row>
        <row r="63">
          <cell r="A63" t="str">
            <v>Data Block for Barbell Chart</v>
          </cell>
        </row>
        <row r="64">
          <cell r="B64" t="str">
            <v>__Mean</v>
          </cell>
          <cell r="C64" t="str">
            <v>Barbell 1</v>
          </cell>
          <cell r="D64" t="str">
            <v>Barbell 2</v>
          </cell>
          <cell r="E64" t="str">
            <v>Barbell 3</v>
          </cell>
          <cell r="F64" t="str">
            <v>Barbell 5</v>
          </cell>
        </row>
        <row r="65">
          <cell r="A65">
            <v>8</v>
          </cell>
          <cell r="B65">
            <v>0</v>
          </cell>
        </row>
        <row r="66">
          <cell r="A66">
            <v>8</v>
          </cell>
          <cell r="B66">
            <v>50</v>
          </cell>
        </row>
        <row r="67">
          <cell r="A67">
            <v>2</v>
          </cell>
          <cell r="C67">
            <v>7</v>
          </cell>
        </row>
        <row r="68">
          <cell r="A68">
            <v>6</v>
          </cell>
          <cell r="C68">
            <v>7</v>
          </cell>
        </row>
        <row r="69">
          <cell r="A69">
            <v>4</v>
          </cell>
          <cell r="D69">
            <v>18</v>
          </cell>
        </row>
        <row r="70">
          <cell r="A70">
            <v>8</v>
          </cell>
          <cell r="D70">
            <v>18</v>
          </cell>
        </row>
        <row r="71">
          <cell r="A71">
            <v>6</v>
          </cell>
          <cell r="E71">
            <v>29</v>
          </cell>
        </row>
        <row r="72">
          <cell r="A72">
            <v>10</v>
          </cell>
          <cell r="E72">
            <v>29</v>
          </cell>
        </row>
        <row r="73">
          <cell r="A73">
            <v>8</v>
          </cell>
          <cell r="F73">
            <v>40</v>
          </cell>
        </row>
        <row r="74">
          <cell r="A74">
            <v>12</v>
          </cell>
          <cell r="F74">
            <v>40</v>
          </cell>
        </row>
        <row r="83">
          <cell r="A83" t="str">
            <v>Data Block for Bubble 1 Chart</v>
          </cell>
        </row>
        <row r="84">
          <cell r="B84" t="str">
            <v>Series 1</v>
          </cell>
          <cell r="C84" t="str">
            <v>Size (Series 1)</v>
          </cell>
          <cell r="D84" t="str">
            <v>Series 2</v>
          </cell>
          <cell r="E84" t="str">
            <v>Size (Series 2)</v>
          </cell>
          <cell r="F84" t="str">
            <v>__Series 1</v>
          </cell>
          <cell r="G84" t="str">
            <v>__Series 2</v>
          </cell>
        </row>
        <row r="85">
          <cell r="A85">
            <v>25</v>
          </cell>
          <cell r="B85">
            <v>22</v>
          </cell>
          <cell r="C85">
            <v>5</v>
          </cell>
          <cell r="F85" t="str">
            <v>Company A</v>
          </cell>
        </row>
        <row r="86">
          <cell r="A86">
            <v>20</v>
          </cell>
          <cell r="B86">
            <v>18</v>
          </cell>
          <cell r="C86">
            <v>4</v>
          </cell>
          <cell r="F86" t="str">
            <v>Company B</v>
          </cell>
        </row>
        <row r="87">
          <cell r="A87">
            <v>15</v>
          </cell>
          <cell r="B87">
            <v>14</v>
          </cell>
          <cell r="C87">
            <v>3</v>
          </cell>
          <cell r="F87" t="str">
            <v>Company C</v>
          </cell>
        </row>
        <row r="88">
          <cell r="A88">
            <v>10</v>
          </cell>
          <cell r="B88">
            <v>10</v>
          </cell>
          <cell r="C88">
            <v>2</v>
          </cell>
          <cell r="D88">
            <v>20</v>
          </cell>
          <cell r="E88">
            <v>5</v>
          </cell>
          <cell r="F88" t="str">
            <v>Company D</v>
          </cell>
          <cell r="G88" t="str">
            <v>JPMorgan</v>
          </cell>
        </row>
        <row r="89">
          <cell r="A89">
            <v>5</v>
          </cell>
          <cell r="B89">
            <v>6</v>
          </cell>
          <cell r="C89">
            <v>1</v>
          </cell>
          <cell r="F89" t="str">
            <v>Company E</v>
          </cell>
        </row>
        <row r="98">
          <cell r="A98" t="str">
            <v>Data Block for Bubble 2 Chart</v>
          </cell>
        </row>
        <row r="99">
          <cell r="B99" t="str">
            <v>Series 1</v>
          </cell>
          <cell r="C99" t="str">
            <v>Size (Series 1)</v>
          </cell>
          <cell r="D99" t="str">
            <v>Series 2</v>
          </cell>
          <cell r="E99" t="str">
            <v>Size (Series 2)</v>
          </cell>
          <cell r="F99" t="str">
            <v>Series 3</v>
          </cell>
          <cell r="G99" t="str">
            <v>Size (Series 3)</v>
          </cell>
          <cell r="H99" t="str">
            <v>Series 4</v>
          </cell>
          <cell r="I99" t="str">
            <v>Size (Series 4)</v>
          </cell>
          <cell r="J99" t="str">
            <v>__Series 1</v>
          </cell>
          <cell r="K99" t="str">
            <v>__Series 2</v>
          </cell>
        </row>
        <row r="100">
          <cell r="A100">
            <v>12</v>
          </cell>
          <cell r="B100">
            <v>158221</v>
          </cell>
          <cell r="C100">
            <v>8</v>
          </cell>
          <cell r="F100">
            <v>35000</v>
          </cell>
          <cell r="G100">
            <v>6</v>
          </cell>
          <cell r="J100" t="str">
            <v>GM</v>
          </cell>
        </row>
        <row r="101">
          <cell r="A101">
            <v>5</v>
          </cell>
          <cell r="B101">
            <v>51672</v>
          </cell>
          <cell r="C101">
            <v>7</v>
          </cell>
          <cell r="J101" t="str">
            <v>Renault</v>
          </cell>
        </row>
        <row r="102">
          <cell r="A102">
            <v>5</v>
          </cell>
          <cell r="B102">
            <v>79786</v>
          </cell>
          <cell r="C102">
            <v>6</v>
          </cell>
          <cell r="J102" t="str">
            <v>Nissan</v>
          </cell>
        </row>
        <row r="103">
          <cell r="A103">
            <v>4</v>
          </cell>
          <cell r="B103">
            <v>70334</v>
          </cell>
          <cell r="C103">
            <v>5</v>
          </cell>
          <cell r="J103" t="str">
            <v>Peugeot</v>
          </cell>
        </row>
        <row r="104">
          <cell r="A104">
            <v>7</v>
          </cell>
          <cell r="D104">
            <v>57439</v>
          </cell>
          <cell r="E104">
            <v>4</v>
          </cell>
          <cell r="K104" t="str">
            <v>Hyundai</v>
          </cell>
        </row>
        <row r="105">
          <cell r="A105">
            <v>4</v>
          </cell>
          <cell r="B105">
            <v>120335</v>
          </cell>
          <cell r="C105">
            <v>4</v>
          </cell>
          <cell r="J105" t="str">
            <v>VW</v>
          </cell>
        </row>
        <row r="106">
          <cell r="A106">
            <v>2</v>
          </cell>
          <cell r="B106">
            <v>58230</v>
          </cell>
          <cell r="C106">
            <v>3</v>
          </cell>
          <cell r="J106" t="str">
            <v>BMW</v>
          </cell>
        </row>
        <row r="107">
          <cell r="A107">
            <v>2</v>
          </cell>
          <cell r="B107">
            <v>80473</v>
          </cell>
          <cell r="C107">
            <v>2</v>
          </cell>
          <cell r="J107" t="str">
            <v>Honda</v>
          </cell>
        </row>
        <row r="108">
          <cell r="A108">
            <v>10</v>
          </cell>
          <cell r="B108">
            <v>177089</v>
          </cell>
          <cell r="C108">
            <v>2</v>
          </cell>
          <cell r="J108" t="str">
            <v>Ford</v>
          </cell>
        </row>
        <row r="109">
          <cell r="A109">
            <v>1</v>
          </cell>
          <cell r="B109">
            <v>172587</v>
          </cell>
          <cell r="C109">
            <v>1</v>
          </cell>
          <cell r="J109" t="str">
            <v>Toyota</v>
          </cell>
        </row>
        <row r="110">
          <cell r="A110">
            <v>6</v>
          </cell>
          <cell r="B110">
            <v>187220</v>
          </cell>
          <cell r="C110">
            <v>1</v>
          </cell>
          <cell r="J110" t="str">
            <v>DCX</v>
          </cell>
        </row>
        <row r="118">
          <cell r="A118" t="str">
            <v>Data Block for Bubble 3 Chart</v>
          </cell>
        </row>
        <row r="119">
          <cell r="B119" t="str">
            <v>Series 1</v>
          </cell>
          <cell r="C119" t="str">
            <v>Size (Series 1)</v>
          </cell>
          <cell r="D119" t="str">
            <v>Series 2</v>
          </cell>
          <cell r="E119" t="str">
            <v>Size (Series 2)</v>
          </cell>
          <cell r="F119" t="str">
            <v>Series 3</v>
          </cell>
          <cell r="G119" t="str">
            <v>Size (Series 3)</v>
          </cell>
          <cell r="H119" t="str">
            <v>Series 4</v>
          </cell>
          <cell r="I119" t="str">
            <v>Size (Series 4)</v>
          </cell>
          <cell r="J119" t="str">
            <v>Series 5</v>
          </cell>
          <cell r="K119" t="str">
            <v>Size (Series 5)</v>
          </cell>
        </row>
        <row r="120">
          <cell r="A120">
            <v>0.5</v>
          </cell>
          <cell r="B120">
            <v>2010</v>
          </cell>
          <cell r="C120">
            <v>4.2</v>
          </cell>
        </row>
        <row r="121">
          <cell r="A121">
            <v>0.5</v>
          </cell>
          <cell r="B121">
            <v>2005</v>
          </cell>
          <cell r="C121">
            <v>3.8</v>
          </cell>
        </row>
        <row r="122">
          <cell r="A122">
            <v>0.5</v>
          </cell>
          <cell r="B122">
            <v>2000</v>
          </cell>
          <cell r="C122">
            <v>3.5</v>
          </cell>
        </row>
        <row r="123">
          <cell r="A123">
            <v>1.5</v>
          </cell>
          <cell r="D123">
            <v>2010</v>
          </cell>
          <cell r="E123">
            <v>1.6</v>
          </cell>
        </row>
        <row r="124">
          <cell r="A124">
            <v>1.5</v>
          </cell>
          <cell r="D124">
            <v>2005</v>
          </cell>
          <cell r="E124">
            <v>1.1000000000000001</v>
          </cell>
        </row>
        <row r="125">
          <cell r="A125">
            <v>1.5</v>
          </cell>
          <cell r="D125">
            <v>2000</v>
          </cell>
          <cell r="E125">
            <v>0.7</v>
          </cell>
        </row>
        <row r="126">
          <cell r="A126">
            <v>2.5</v>
          </cell>
          <cell r="F126">
            <v>2010</v>
          </cell>
          <cell r="G126">
            <v>11.4</v>
          </cell>
        </row>
        <row r="127">
          <cell r="A127">
            <v>2.5</v>
          </cell>
          <cell r="F127">
            <v>2005</v>
          </cell>
          <cell r="G127">
            <v>9.8000000000000007</v>
          </cell>
        </row>
        <row r="128">
          <cell r="A128">
            <v>2.5</v>
          </cell>
          <cell r="F128">
            <v>2000</v>
          </cell>
          <cell r="G128">
            <v>8.4</v>
          </cell>
        </row>
        <row r="129">
          <cell r="A129">
            <v>3.5</v>
          </cell>
          <cell r="H129">
            <v>2010</v>
          </cell>
          <cell r="I129">
            <v>25</v>
          </cell>
        </row>
        <row r="130">
          <cell r="A130">
            <v>3.5</v>
          </cell>
          <cell r="H130">
            <v>2005</v>
          </cell>
          <cell r="I130">
            <v>9</v>
          </cell>
        </row>
        <row r="131">
          <cell r="A131">
            <v>3.5</v>
          </cell>
          <cell r="H131">
            <v>2000</v>
          </cell>
          <cell r="I131">
            <v>0.5</v>
          </cell>
        </row>
        <row r="138">
          <cell r="A138" t="str">
            <v>Data for Cluster/Stacked Column Chart</v>
          </cell>
        </row>
        <row r="139">
          <cell r="B139" t="str">
            <v>Series 1</v>
          </cell>
          <cell r="C139" t="str">
            <v>Series 2</v>
          </cell>
          <cell r="D139" t="str">
            <v>Series 3</v>
          </cell>
          <cell r="E139" t="str">
            <v>__Total</v>
          </cell>
        </row>
        <row r="140">
          <cell r="A140" t="str">
            <v>Company A</v>
          </cell>
          <cell r="B140">
            <v>0</v>
          </cell>
        </row>
        <row r="141">
          <cell r="A141" t="str">
            <v>Company A</v>
          </cell>
          <cell r="B141">
            <v>70</v>
          </cell>
          <cell r="C141">
            <v>20</v>
          </cell>
          <cell r="E141">
            <v>90</v>
          </cell>
        </row>
        <row r="142">
          <cell r="A142" t="str">
            <v>Company A</v>
          </cell>
          <cell r="D142">
            <v>80</v>
          </cell>
        </row>
        <row r="143">
          <cell r="A143" t="str">
            <v>Company B</v>
          </cell>
          <cell r="B143">
            <v>0</v>
          </cell>
        </row>
        <row r="144">
          <cell r="A144" t="str">
            <v>Company B</v>
          </cell>
          <cell r="B144">
            <v>60</v>
          </cell>
          <cell r="C144">
            <v>20</v>
          </cell>
          <cell r="E144">
            <v>80</v>
          </cell>
        </row>
        <row r="145">
          <cell r="A145" t="str">
            <v>Company B</v>
          </cell>
          <cell r="D145">
            <v>70</v>
          </cell>
        </row>
        <row r="146">
          <cell r="A146" t="str">
            <v>Company C</v>
          </cell>
          <cell r="B146">
            <v>0</v>
          </cell>
        </row>
        <row r="147">
          <cell r="A147" t="str">
            <v>Company C</v>
          </cell>
          <cell r="B147">
            <v>50</v>
          </cell>
          <cell r="C147">
            <v>20</v>
          </cell>
          <cell r="E147">
            <v>70</v>
          </cell>
        </row>
        <row r="148">
          <cell r="A148" t="str">
            <v>Company C</v>
          </cell>
          <cell r="D148">
            <v>60</v>
          </cell>
        </row>
        <row r="149">
          <cell r="A149" t="str">
            <v xml:space="preserve">  </v>
          </cell>
        </row>
        <row r="155">
          <cell r="A155" t="str">
            <v>Data for Double Stacked Column Chart</v>
          </cell>
        </row>
        <row r="156">
          <cell r="B156" t="str">
            <v>Series 1</v>
          </cell>
          <cell r="C156" t="str">
            <v>Series 2</v>
          </cell>
          <cell r="D156" t="str">
            <v>Series 3</v>
          </cell>
          <cell r="E156" t="str">
            <v>Series 4</v>
          </cell>
          <cell r="F156" t="str">
            <v>__Total</v>
          </cell>
        </row>
        <row r="157">
          <cell r="A157" t="str">
            <v>Company A</v>
          </cell>
          <cell r="B157">
            <v>0</v>
          </cell>
        </row>
        <row r="158">
          <cell r="A158" t="str">
            <v>Company A</v>
          </cell>
          <cell r="B158">
            <v>70</v>
          </cell>
          <cell r="C158">
            <v>20</v>
          </cell>
          <cell r="F158">
            <v>90</v>
          </cell>
        </row>
        <row r="159">
          <cell r="A159" t="str">
            <v>Company A</v>
          </cell>
          <cell r="D159">
            <v>80</v>
          </cell>
          <cell r="E159">
            <v>80</v>
          </cell>
          <cell r="F159">
            <v>160</v>
          </cell>
        </row>
        <row r="160">
          <cell r="A160" t="str">
            <v>Company B</v>
          </cell>
          <cell r="B160">
            <v>0</v>
          </cell>
        </row>
        <row r="161">
          <cell r="A161" t="str">
            <v>Company B</v>
          </cell>
          <cell r="B161">
            <v>60</v>
          </cell>
          <cell r="C161">
            <v>20</v>
          </cell>
          <cell r="F161">
            <v>80</v>
          </cell>
        </row>
        <row r="162">
          <cell r="A162" t="str">
            <v>Company B</v>
          </cell>
          <cell r="D162">
            <v>70</v>
          </cell>
          <cell r="E162">
            <v>70</v>
          </cell>
          <cell r="F162">
            <v>140</v>
          </cell>
        </row>
        <row r="163">
          <cell r="A163" t="str">
            <v>Company C</v>
          </cell>
          <cell r="B163">
            <v>0</v>
          </cell>
        </row>
        <row r="164">
          <cell r="A164" t="str">
            <v>Company C</v>
          </cell>
          <cell r="B164">
            <v>50</v>
          </cell>
          <cell r="C164">
            <v>20</v>
          </cell>
          <cell r="F164">
            <v>70</v>
          </cell>
        </row>
        <row r="165">
          <cell r="A165" t="str">
            <v>Company C</v>
          </cell>
          <cell r="D165">
            <v>60</v>
          </cell>
          <cell r="E165">
            <v>60</v>
          </cell>
          <cell r="F165">
            <v>120</v>
          </cell>
        </row>
        <row r="166">
          <cell r="A166" t="str">
            <v xml:space="preserve">  </v>
          </cell>
        </row>
        <row r="171">
          <cell r="A171" t="str">
            <v>Data Block for 2-Axis Column Chart</v>
          </cell>
        </row>
        <row r="172">
          <cell r="B172" t="str">
            <v>Primary
Axis</v>
          </cell>
          <cell r="D172" t="str">
            <v>Secondary
Axis</v>
          </cell>
          <cell r="F172" t="str">
            <v>Primary
Axis</v>
          </cell>
          <cell r="H172" t="str">
            <v>Secondary
Axis</v>
          </cell>
        </row>
        <row r="173">
          <cell r="B173" t="str">
            <v>Bar 1</v>
          </cell>
          <cell r="C173" t="str">
            <v>Invisible 1</v>
          </cell>
          <cell r="D173" t="str">
            <v>Invisible 3</v>
          </cell>
          <cell r="E173" t="str">
            <v>Bar 3</v>
          </cell>
          <cell r="F173" t="str">
            <v>Bar 2</v>
          </cell>
          <cell r="G173" t="str">
            <v>Invisible 2</v>
          </cell>
          <cell r="H173" t="str">
            <v>Invisible 4</v>
          </cell>
          <cell r="I173" t="str">
            <v>Bar 4</v>
          </cell>
        </row>
        <row r="174">
          <cell r="A174" t="str">
            <v>Company A</v>
          </cell>
          <cell r="B174">
            <v>9500</v>
          </cell>
          <cell r="E174">
            <v>90</v>
          </cell>
          <cell r="F174">
            <v>9000</v>
          </cell>
          <cell r="I174">
            <v>80</v>
          </cell>
        </row>
        <row r="175">
          <cell r="A175" t="str">
            <v>Company B</v>
          </cell>
          <cell r="B175">
            <v>8500</v>
          </cell>
          <cell r="E175">
            <v>80</v>
          </cell>
          <cell r="F175">
            <v>8000</v>
          </cell>
          <cell r="I175">
            <v>70</v>
          </cell>
        </row>
        <row r="176">
          <cell r="A176" t="str">
            <v>Company C</v>
          </cell>
          <cell r="B176">
            <v>7500</v>
          </cell>
          <cell r="E176">
            <v>70</v>
          </cell>
          <cell r="F176">
            <v>7000</v>
          </cell>
          <cell r="I176">
            <v>60</v>
          </cell>
        </row>
        <row r="177">
          <cell r="A177" t="str">
            <v>Company D</v>
          </cell>
          <cell r="B177">
            <v>6500</v>
          </cell>
          <cell r="E177">
            <v>60</v>
          </cell>
          <cell r="F177">
            <v>6000</v>
          </cell>
          <cell r="I177">
            <v>50</v>
          </cell>
        </row>
        <row r="187">
          <cell r="A187" t="str">
            <v>Data Block for Floating Column Chart</v>
          </cell>
        </row>
        <row r="188">
          <cell r="B188" t="str">
            <v>Base</v>
          </cell>
          <cell r="C188" t="str">
            <v>Ceiling</v>
          </cell>
          <cell r="D188" t="str">
            <v>Mean Low</v>
          </cell>
          <cell r="E188" t="str">
            <v>Mean Hi</v>
          </cell>
          <cell r="F188" t="str">
            <v>Average</v>
          </cell>
        </row>
        <row r="189">
          <cell r="A189" t="str">
            <v>Valuation A</v>
          </cell>
          <cell r="B189">
            <v>30</v>
          </cell>
          <cell r="C189">
            <v>60</v>
          </cell>
          <cell r="D189">
            <v>30</v>
          </cell>
          <cell r="E189">
            <v>20</v>
          </cell>
          <cell r="F189">
            <v>35</v>
          </cell>
        </row>
        <row r="190">
          <cell r="A190" t="str">
            <v>Valuation B</v>
          </cell>
          <cell r="B190">
            <v>20</v>
          </cell>
          <cell r="C190">
            <v>50</v>
          </cell>
          <cell r="D190">
            <v>30</v>
          </cell>
          <cell r="E190">
            <v>20</v>
          </cell>
          <cell r="F190">
            <v>35</v>
          </cell>
        </row>
        <row r="191">
          <cell r="A191" t="str">
            <v>Valuation C</v>
          </cell>
          <cell r="B191">
            <v>30</v>
          </cell>
          <cell r="C191">
            <v>60</v>
          </cell>
          <cell r="D191">
            <v>30</v>
          </cell>
          <cell r="E191">
            <v>20</v>
          </cell>
          <cell r="F191">
            <v>35</v>
          </cell>
        </row>
        <row r="192">
          <cell r="A192" t="str">
            <v>Valuation D</v>
          </cell>
          <cell r="B192">
            <v>20</v>
          </cell>
          <cell r="C192">
            <v>50</v>
          </cell>
          <cell r="D192">
            <v>30</v>
          </cell>
          <cell r="E192">
            <v>20</v>
          </cell>
          <cell r="F192">
            <v>35</v>
          </cell>
        </row>
        <row r="193">
          <cell r="A193" t="str">
            <v>Valuation E</v>
          </cell>
          <cell r="B193">
            <v>30</v>
          </cell>
          <cell r="C193">
            <v>60</v>
          </cell>
          <cell r="D193">
            <v>30</v>
          </cell>
          <cell r="E193">
            <v>20</v>
          </cell>
          <cell r="F193">
            <v>35</v>
          </cell>
        </row>
        <row r="207">
          <cell r="A207" t="str">
            <v>Data Block for Pie with Bar or Column Chart</v>
          </cell>
        </row>
        <row r="208">
          <cell r="B208" t="str">
            <v>Pie 1</v>
          </cell>
        </row>
        <row r="209">
          <cell r="A209" t="str">
            <v>Company A</v>
          </cell>
          <cell r="B209">
            <v>50</v>
          </cell>
        </row>
        <row r="210">
          <cell r="A210" t="str">
            <v>Company B</v>
          </cell>
          <cell r="B210">
            <v>30</v>
          </cell>
        </row>
        <row r="211">
          <cell r="A211" t="str">
            <v>Company C</v>
          </cell>
          <cell r="B211">
            <v>55</v>
          </cell>
        </row>
        <row r="212">
          <cell r="A212" t="str">
            <v>Company D</v>
          </cell>
          <cell r="B212">
            <v>40</v>
          </cell>
        </row>
        <row r="213">
          <cell r="A213" t="str">
            <v>Company E</v>
          </cell>
          <cell r="B213">
            <v>45</v>
          </cell>
        </row>
        <row r="214">
          <cell r="A214" t="str">
            <v>Division 1</v>
          </cell>
          <cell r="B214">
            <v>35</v>
          </cell>
        </row>
        <row r="215">
          <cell r="A215" t="str">
            <v>Division 2</v>
          </cell>
          <cell r="B215">
            <v>30</v>
          </cell>
        </row>
        <row r="216">
          <cell r="A216" t="str">
            <v>Division 3</v>
          </cell>
          <cell r="B216">
            <v>25</v>
          </cell>
        </row>
        <row r="227">
          <cell r="A227" t="str">
            <v>Data Block for XY Scatter Chart</v>
          </cell>
        </row>
        <row r="228">
          <cell r="B228" t="str">
            <v>Series 1</v>
          </cell>
          <cell r="C228" t="str">
            <v>Series 2</v>
          </cell>
          <cell r="D228" t="str">
            <v>Series 3</v>
          </cell>
          <cell r="E228" t="str">
            <v>__Series 1</v>
          </cell>
          <cell r="F228" t="str">
            <v>__Series 2</v>
          </cell>
          <cell r="G228" t="str">
            <v>__Series 3</v>
          </cell>
        </row>
        <row r="229">
          <cell r="A229">
            <v>1</v>
          </cell>
          <cell r="B229">
            <v>1</v>
          </cell>
          <cell r="C229">
            <v>6</v>
          </cell>
          <cell r="E229" t="str">
            <v>Company A</v>
          </cell>
          <cell r="F229" t="str">
            <v>JPMorgan</v>
          </cell>
        </row>
        <row r="230">
          <cell r="A230">
            <v>2</v>
          </cell>
          <cell r="B230">
            <v>2</v>
          </cell>
          <cell r="E230" t="str">
            <v>Company B</v>
          </cell>
        </row>
        <row r="231">
          <cell r="A231">
            <v>3</v>
          </cell>
          <cell r="B231">
            <v>3</v>
          </cell>
          <cell r="E231" t="str">
            <v>Company C2</v>
          </cell>
        </row>
        <row r="232">
          <cell r="A232">
            <v>4</v>
          </cell>
          <cell r="B232">
            <v>4</v>
          </cell>
          <cell r="E232" t="str">
            <v>Company D</v>
          </cell>
        </row>
        <row r="233">
          <cell r="A233">
            <v>5</v>
          </cell>
          <cell r="B233">
            <v>5</v>
          </cell>
          <cell r="D233">
            <v>7</v>
          </cell>
          <cell r="E233" t="str">
            <v>Company E</v>
          </cell>
          <cell r="G233" t="str">
            <v>Citibank</v>
          </cell>
        </row>
        <row r="234">
          <cell r="A234">
            <v>6</v>
          </cell>
          <cell r="B234">
            <v>6</v>
          </cell>
          <cell r="E234" t="str">
            <v>Company F</v>
          </cell>
        </row>
        <row r="235">
          <cell r="A235">
            <v>7</v>
          </cell>
          <cell r="B235">
            <v>7</v>
          </cell>
          <cell r="E235" t="str">
            <v>Company G</v>
          </cell>
        </row>
        <row r="236">
          <cell r="A236">
            <v>8</v>
          </cell>
          <cell r="B236">
            <v>8</v>
          </cell>
          <cell r="E236" t="str">
            <v>Company H</v>
          </cell>
        </row>
        <row r="245">
          <cell r="A245" t="str">
            <v>Data Block for Waterfall Chart</v>
          </cell>
        </row>
        <row r="246">
          <cell r="B246" t="str">
            <v>Blue bar</v>
          </cell>
          <cell r="C246" t="str">
            <v>Invisible</v>
          </cell>
          <cell r="D246" t="str">
            <v>Green bar</v>
          </cell>
          <cell r="E246" t="str">
            <v>__Total</v>
          </cell>
        </row>
        <row r="247">
          <cell r="A247" t="str">
            <v>Item 1</v>
          </cell>
          <cell r="B247">
            <v>20</v>
          </cell>
          <cell r="D247">
            <v>15</v>
          </cell>
          <cell r="E247">
            <v>35</v>
          </cell>
        </row>
        <row r="248">
          <cell r="A248" t="str">
            <v>Item 2</v>
          </cell>
          <cell r="C248">
            <v>35</v>
          </cell>
          <cell r="D248">
            <v>10</v>
          </cell>
        </row>
        <row r="249">
          <cell r="A249" t="str">
            <v>Item 3</v>
          </cell>
          <cell r="C249">
            <v>45</v>
          </cell>
          <cell r="D249">
            <v>10</v>
          </cell>
        </row>
        <row r="250">
          <cell r="A250" t="str">
            <v>Item 4</v>
          </cell>
          <cell r="C250">
            <v>55</v>
          </cell>
          <cell r="D250">
            <v>10</v>
          </cell>
        </row>
        <row r="251">
          <cell r="A251" t="str">
            <v>Item 5</v>
          </cell>
          <cell r="B251">
            <v>30</v>
          </cell>
          <cell r="D251">
            <v>30</v>
          </cell>
          <cell r="E251">
            <v>60</v>
          </cell>
        </row>
        <row r="261">
          <cell r="A261" t="str">
            <v>Data Block for Sample Banker Data - Use with Add Waterfall Formulas Demo</v>
          </cell>
        </row>
        <row r="262">
          <cell r="B262">
            <v>1</v>
          </cell>
          <cell r="C262">
            <v>2</v>
          </cell>
          <cell r="D262">
            <v>3</v>
          </cell>
          <cell r="E262">
            <v>4</v>
          </cell>
          <cell r="F262">
            <v>5</v>
          </cell>
          <cell r="G262">
            <v>6</v>
          </cell>
          <cell r="H262">
            <v>7</v>
          </cell>
          <cell r="I262">
            <v>8</v>
          </cell>
          <cell r="J262">
            <v>9</v>
          </cell>
          <cell r="K262">
            <v>10</v>
          </cell>
        </row>
        <row r="263">
          <cell r="B263" t="str">
            <v>Inputs</v>
          </cell>
        </row>
        <row r="265">
          <cell r="B265" t="str">
            <v>Pillar 1</v>
          </cell>
          <cell r="C265" t="str">
            <v>Floating 2</v>
          </cell>
          <cell r="D265" t="str">
            <v>Floating 3</v>
          </cell>
          <cell r="E265" t="str">
            <v>Floating 4</v>
          </cell>
          <cell r="F265" t="str">
            <v>Pillar 5</v>
          </cell>
          <cell r="G265" t="str">
            <v>Pillar 6</v>
          </cell>
          <cell r="H265" t="str">
            <v>Floating 7</v>
          </cell>
          <cell r="I265" t="str">
            <v>Floating 8</v>
          </cell>
          <cell r="J265" t="str">
            <v>Pillar 9</v>
          </cell>
          <cell r="K265" t="str">
            <v>Pillar 10</v>
          </cell>
        </row>
        <row r="267">
          <cell r="A267" t="str">
            <v>Label</v>
          </cell>
          <cell r="B267" t="str">
            <v>Item 1</v>
          </cell>
          <cell r="C267" t="str">
            <v>Item 2</v>
          </cell>
          <cell r="D267" t="str">
            <v>Item 3</v>
          </cell>
          <cell r="E267" t="str">
            <v>Item 4</v>
          </cell>
          <cell r="F267" t="str">
            <v>Item 5</v>
          </cell>
          <cell r="G267" t="str">
            <v>Item 6</v>
          </cell>
          <cell r="H267" t="str">
            <v>Negative Item 1</v>
          </cell>
          <cell r="I267" t="str">
            <v>Negative Item 2</v>
          </cell>
          <cell r="J267" t="str">
            <v>Subtotal 1</v>
          </cell>
          <cell r="K267" t="str">
            <v>Subtotal 2</v>
          </cell>
        </row>
        <row r="268">
          <cell r="A268" t="str">
            <v>Data</v>
          </cell>
          <cell r="B268">
            <v>6963</v>
          </cell>
          <cell r="C268">
            <v>15526</v>
          </cell>
          <cell r="D268">
            <v>721</v>
          </cell>
          <cell r="E268">
            <v>12811</v>
          </cell>
          <cell r="F268">
            <v>5111</v>
          </cell>
          <cell r="G268">
            <v>20422</v>
          </cell>
          <cell r="H268">
            <v>-3389</v>
          </cell>
          <cell r="I268">
            <v>-8985</v>
          </cell>
          <cell r="J268">
            <v>49153</v>
          </cell>
          <cell r="K268">
            <v>38441</v>
          </cell>
        </row>
        <row r="269">
          <cell r="A269" t="str">
            <v>Pillar or Floating?</v>
          </cell>
          <cell r="B269" t="str">
            <v>Pillar</v>
          </cell>
          <cell r="C269" t="str">
            <v>Floating</v>
          </cell>
          <cell r="D269" t="str">
            <v>Floating</v>
          </cell>
          <cell r="E269" t="str">
            <v>Floating</v>
          </cell>
          <cell r="F269" t="str">
            <v>Pillar</v>
          </cell>
          <cell r="G269" t="str">
            <v>Pillar</v>
          </cell>
          <cell r="H269" t="str">
            <v>Floating</v>
          </cell>
          <cell r="I269" t="str">
            <v>Floating</v>
          </cell>
          <cell r="J269" t="str">
            <v>Pillar</v>
          </cell>
          <cell r="K269" t="str">
            <v>Pillar</v>
          </cell>
        </row>
        <row r="278">
          <cell r="A278" t="str">
            <v>Data Block for Waterfall_2 Chart</v>
          </cell>
        </row>
        <row r="279">
          <cell r="B279" t="str">
            <v>Pillar</v>
          </cell>
          <cell r="C279" t="str">
            <v>Invisible</v>
          </cell>
          <cell r="D279" t="str">
            <v>Column 1</v>
          </cell>
          <cell r="E279" t="str">
            <v>__Negative</v>
          </cell>
        </row>
        <row r="280">
          <cell r="A280" t="str">
            <v>Item 1</v>
          </cell>
          <cell r="B280">
            <v>6936</v>
          </cell>
        </row>
        <row r="281">
          <cell r="A281" t="str">
            <v>Item 2</v>
          </cell>
          <cell r="C281">
            <v>6936</v>
          </cell>
          <cell r="D281">
            <v>15526</v>
          </cell>
        </row>
        <row r="282">
          <cell r="A282" t="str">
            <v>Item 3</v>
          </cell>
          <cell r="C282">
            <v>22462</v>
          </cell>
          <cell r="D282">
            <v>721</v>
          </cell>
        </row>
        <row r="283">
          <cell r="A283" t="str">
            <v>Item 4</v>
          </cell>
          <cell r="C283">
            <v>23183</v>
          </cell>
          <cell r="D283">
            <v>12811</v>
          </cell>
        </row>
        <row r="284">
          <cell r="A284" t="str">
            <v>Item 5</v>
          </cell>
          <cell r="C284">
            <v>35994</v>
          </cell>
          <cell r="D284">
            <v>5111</v>
          </cell>
        </row>
        <row r="285">
          <cell r="A285" t="str">
            <v>Item 6</v>
          </cell>
          <cell r="C285">
            <v>41105</v>
          </cell>
          <cell r="D285">
            <v>20422</v>
          </cell>
        </row>
        <row r="286">
          <cell r="A286" t="str">
            <v>Negative Item 1</v>
          </cell>
          <cell r="C286">
            <v>58138</v>
          </cell>
          <cell r="E286">
            <v>3389</v>
          </cell>
        </row>
        <row r="287">
          <cell r="A287" t="str">
            <v>Negative Item 2</v>
          </cell>
          <cell r="C287">
            <v>49153</v>
          </cell>
          <cell r="E287">
            <v>8985</v>
          </cell>
        </row>
        <row r="288">
          <cell r="A288" t="str">
            <v>Subtotal 1</v>
          </cell>
          <cell r="B288">
            <v>49153</v>
          </cell>
        </row>
        <row r="289">
          <cell r="A289" t="str">
            <v>Subtotal 2</v>
          </cell>
          <cell r="B289">
            <v>38441</v>
          </cell>
        </row>
        <row r="292">
          <cell r="A292" t="str">
            <v>Data Block for Line Chart</v>
          </cell>
        </row>
        <row r="293">
          <cell r="B293" t="str">
            <v>Line 1</v>
          </cell>
          <cell r="C293" t="str">
            <v>Line 2</v>
          </cell>
          <cell r="D293" t="str">
            <v>Line 3</v>
          </cell>
          <cell r="E293" t="str">
            <v>Line 4</v>
          </cell>
          <cell r="F293" t="str">
            <v>Line 5</v>
          </cell>
          <cell r="G293" t="str">
            <v>Line 6</v>
          </cell>
          <cell r="H293" t="str">
            <v>Line 7</v>
          </cell>
          <cell r="I293" t="str">
            <v>Line 8</v>
          </cell>
        </row>
        <row r="294">
          <cell r="A294">
            <v>2002</v>
          </cell>
          <cell r="B294">
            <v>25</v>
          </cell>
          <cell r="C294">
            <v>50</v>
          </cell>
          <cell r="D294">
            <v>75</v>
          </cell>
          <cell r="E294">
            <v>100</v>
          </cell>
          <cell r="F294">
            <v>125</v>
          </cell>
          <cell r="G294">
            <v>150</v>
          </cell>
          <cell r="H294">
            <v>175</v>
          </cell>
          <cell r="I294">
            <v>200</v>
          </cell>
        </row>
        <row r="295">
          <cell r="A295">
            <v>2003</v>
          </cell>
          <cell r="B295">
            <v>85</v>
          </cell>
          <cell r="C295">
            <v>110</v>
          </cell>
          <cell r="D295">
            <v>135</v>
          </cell>
          <cell r="E295">
            <v>160</v>
          </cell>
          <cell r="F295">
            <v>185</v>
          </cell>
          <cell r="G295">
            <v>210</v>
          </cell>
          <cell r="H295">
            <v>235</v>
          </cell>
          <cell r="I295">
            <v>260</v>
          </cell>
        </row>
        <row r="296">
          <cell r="A296">
            <v>2004</v>
          </cell>
          <cell r="B296">
            <v>20</v>
          </cell>
          <cell r="C296">
            <v>45</v>
          </cell>
          <cell r="D296">
            <v>70</v>
          </cell>
          <cell r="E296">
            <v>95</v>
          </cell>
          <cell r="F296">
            <v>120</v>
          </cell>
          <cell r="G296">
            <v>145</v>
          </cell>
          <cell r="H296">
            <v>170</v>
          </cell>
          <cell r="I296">
            <v>195</v>
          </cell>
        </row>
        <row r="297">
          <cell r="A297">
            <v>2005</v>
          </cell>
          <cell r="B297">
            <v>100</v>
          </cell>
          <cell r="C297">
            <v>125</v>
          </cell>
          <cell r="D297">
            <v>150</v>
          </cell>
          <cell r="E297">
            <v>175</v>
          </cell>
          <cell r="F297">
            <v>200</v>
          </cell>
          <cell r="G297">
            <v>225</v>
          </cell>
          <cell r="H297">
            <v>250</v>
          </cell>
          <cell r="I297">
            <v>275</v>
          </cell>
        </row>
        <row r="300">
          <cell r="A300" t="str">
            <v>Data Block for Line Zero Axis Chart</v>
          </cell>
        </row>
        <row r="301">
          <cell r="B301" t="str">
            <v>Line 1</v>
          </cell>
          <cell r="C301" t="str">
            <v>Line 2</v>
          </cell>
          <cell r="D301" t="str">
            <v>Line 3</v>
          </cell>
          <cell r="E301" t="str">
            <v>Line 4</v>
          </cell>
          <cell r="F301" t="str">
            <v>Line 5</v>
          </cell>
          <cell r="G301" t="str">
            <v>Line 6</v>
          </cell>
          <cell r="H301" t="str">
            <v>Line 7</v>
          </cell>
          <cell r="I301" t="str">
            <v>Line 8</v>
          </cell>
          <cell r="J301" t="str">
            <v>negative data)</v>
          </cell>
        </row>
        <row r="302">
          <cell r="A302">
            <v>2002</v>
          </cell>
          <cell r="B302">
            <v>-85</v>
          </cell>
          <cell r="C302">
            <v>50</v>
          </cell>
          <cell r="D302">
            <v>75</v>
          </cell>
          <cell r="E302">
            <v>100</v>
          </cell>
          <cell r="F302">
            <v>125</v>
          </cell>
          <cell r="G302">
            <v>150</v>
          </cell>
          <cell r="H302">
            <v>175</v>
          </cell>
          <cell r="I302">
            <v>200</v>
          </cell>
          <cell r="J302">
            <v>-150</v>
          </cell>
        </row>
        <row r="303">
          <cell r="A303">
            <v>2003</v>
          </cell>
          <cell r="B303">
            <v>-25</v>
          </cell>
          <cell r="C303">
            <v>110</v>
          </cell>
          <cell r="D303">
            <v>135</v>
          </cell>
          <cell r="E303">
            <v>160</v>
          </cell>
          <cell r="F303">
            <v>185</v>
          </cell>
          <cell r="G303">
            <v>210</v>
          </cell>
          <cell r="H303">
            <v>235</v>
          </cell>
          <cell r="I303">
            <v>260</v>
          </cell>
          <cell r="J303">
            <v>-150</v>
          </cell>
        </row>
        <row r="304">
          <cell r="A304">
            <v>2004</v>
          </cell>
          <cell r="B304">
            <v>-85</v>
          </cell>
          <cell r="C304">
            <v>45</v>
          </cell>
          <cell r="D304">
            <v>70</v>
          </cell>
          <cell r="E304">
            <v>95</v>
          </cell>
          <cell r="F304">
            <v>120</v>
          </cell>
          <cell r="G304">
            <v>145</v>
          </cell>
          <cell r="H304">
            <v>170</v>
          </cell>
          <cell r="I304">
            <v>195</v>
          </cell>
          <cell r="J304">
            <v>-150</v>
          </cell>
        </row>
        <row r="305">
          <cell r="A305">
            <v>2005</v>
          </cell>
          <cell r="B305">
            <v>-15</v>
          </cell>
          <cell r="C305">
            <v>125</v>
          </cell>
          <cell r="D305">
            <v>150</v>
          </cell>
          <cell r="E305">
            <v>175</v>
          </cell>
          <cell r="F305">
            <v>200</v>
          </cell>
          <cell r="G305">
            <v>225</v>
          </cell>
          <cell r="H305">
            <v>250</v>
          </cell>
          <cell r="I305">
            <v>275</v>
          </cell>
          <cell r="J305">
            <v>-150</v>
          </cell>
        </row>
        <row r="309">
          <cell r="A309" t="str">
            <v>Data Block for Line/Column Cluster or Line/ColumnStacked Chart</v>
          </cell>
        </row>
        <row r="310">
          <cell r="B310" t="str">
            <v>Line 1</v>
          </cell>
          <cell r="C310" t="str">
            <v>Line 2</v>
          </cell>
          <cell r="D310" t="str">
            <v>Column 1</v>
          </cell>
          <cell r="E310" t="str">
            <v>Column 2</v>
          </cell>
        </row>
        <row r="311">
          <cell r="A311">
            <v>2002</v>
          </cell>
          <cell r="B311">
            <v>0.8</v>
          </cell>
          <cell r="C311">
            <v>0.9</v>
          </cell>
          <cell r="D311">
            <v>100</v>
          </cell>
          <cell r="E311">
            <v>25</v>
          </cell>
        </row>
        <row r="312">
          <cell r="A312">
            <v>2003</v>
          </cell>
          <cell r="B312">
            <v>0.85</v>
          </cell>
          <cell r="C312">
            <v>0.95</v>
          </cell>
          <cell r="D312">
            <v>200</v>
          </cell>
          <cell r="E312">
            <v>125</v>
          </cell>
        </row>
        <row r="313">
          <cell r="A313">
            <v>2004</v>
          </cell>
          <cell r="B313">
            <v>0.8</v>
          </cell>
          <cell r="C313">
            <v>0.9</v>
          </cell>
          <cell r="D313">
            <v>300</v>
          </cell>
          <cell r="E313">
            <v>225</v>
          </cell>
        </row>
        <row r="314">
          <cell r="A314">
            <v>2005</v>
          </cell>
          <cell r="B314">
            <v>0.85</v>
          </cell>
          <cell r="C314">
            <v>0.95</v>
          </cell>
          <cell r="D314">
            <v>400</v>
          </cell>
          <cell r="E314">
            <v>325</v>
          </cell>
        </row>
        <row r="315">
          <cell r="A315">
            <v>2006</v>
          </cell>
          <cell r="B315">
            <v>0.8</v>
          </cell>
          <cell r="C315">
            <v>0.9</v>
          </cell>
          <cell r="D315">
            <v>500</v>
          </cell>
          <cell r="E315">
            <v>425</v>
          </cell>
        </row>
        <row r="323">
          <cell r="A323" t="str">
            <v>Data Block for Line/Column Cluster Stacked Chart</v>
          </cell>
        </row>
        <row r="324">
          <cell r="B324" t="str">
            <v>Line</v>
          </cell>
          <cell r="C324" t="str">
            <v>Column 1</v>
          </cell>
          <cell r="D324" t="str">
            <v>Column 2</v>
          </cell>
          <cell r="E324" t="str">
            <v>Stack 1</v>
          </cell>
          <cell r="F324" t="str">
            <v>Stack 2</v>
          </cell>
          <cell r="G324" t="str">
            <v>__Total</v>
          </cell>
        </row>
        <row r="325">
          <cell r="C325">
            <v>20</v>
          </cell>
          <cell r="G325">
            <v>20</v>
          </cell>
        </row>
        <row r="326">
          <cell r="A326" t="str">
            <v>FY1987</v>
          </cell>
          <cell r="B326">
            <v>20</v>
          </cell>
          <cell r="D326">
            <v>25</v>
          </cell>
          <cell r="G326">
            <v>25</v>
          </cell>
        </row>
        <row r="327">
          <cell r="E327">
            <v>20</v>
          </cell>
          <cell r="F327">
            <v>25</v>
          </cell>
          <cell r="G327">
            <v>45</v>
          </cell>
        </row>
        <row r="328">
          <cell r="A328" t="str">
            <v xml:space="preserve"> </v>
          </cell>
        </row>
        <row r="329">
          <cell r="C329">
            <v>25</v>
          </cell>
          <cell r="G329">
            <v>25</v>
          </cell>
        </row>
        <row r="330">
          <cell r="A330" t="str">
            <v>FY2002</v>
          </cell>
          <cell r="B330">
            <v>25</v>
          </cell>
          <cell r="D330">
            <v>30</v>
          </cell>
          <cell r="G330">
            <v>30</v>
          </cell>
        </row>
        <row r="331">
          <cell r="E331">
            <v>25</v>
          </cell>
          <cell r="F331">
            <v>30</v>
          </cell>
          <cell r="G331">
            <v>55</v>
          </cell>
        </row>
        <row r="333">
          <cell r="C333">
            <v>30</v>
          </cell>
          <cell r="G333">
            <v>30</v>
          </cell>
        </row>
        <row r="334">
          <cell r="A334" t="str">
            <v>FY2007</v>
          </cell>
          <cell r="B334">
            <v>30</v>
          </cell>
          <cell r="D334">
            <v>35</v>
          </cell>
          <cell r="G334">
            <v>35</v>
          </cell>
        </row>
        <row r="335">
          <cell r="E335">
            <v>30</v>
          </cell>
          <cell r="F335">
            <v>35</v>
          </cell>
          <cell r="G335">
            <v>65</v>
          </cell>
        </row>
        <row r="342">
          <cell r="A342" t="str">
            <v>Data Block for Price/Volume Chart</v>
          </cell>
        </row>
        <row r="343">
          <cell r="B343" t="str">
            <v>Volume</v>
          </cell>
          <cell r="C343" t="str">
            <v>PRGS</v>
          </cell>
          <cell r="D343" t="str">
            <v>NASDAQ</v>
          </cell>
          <cell r="E343" t="str">
            <v>Annotations</v>
          </cell>
        </row>
        <row r="344">
          <cell r="A344">
            <v>38540</v>
          </cell>
          <cell r="B344">
            <v>0.23857500000000001</v>
          </cell>
          <cell r="C344">
            <v>30.57</v>
          </cell>
          <cell r="D344">
            <v>30.57</v>
          </cell>
          <cell r="E344">
            <v>30.57</v>
          </cell>
        </row>
        <row r="345">
          <cell r="A345">
            <v>38541</v>
          </cell>
          <cell r="B345">
            <v>0.40975400000000001</v>
          </cell>
          <cell r="C345">
            <v>30.85</v>
          </cell>
          <cell r="D345">
            <v>31.118170410000001</v>
          </cell>
        </row>
        <row r="346">
          <cell r="A346">
            <v>38544</v>
          </cell>
          <cell r="B346">
            <v>0.34825800000000001</v>
          </cell>
          <cell r="C346">
            <v>31.4</v>
          </cell>
          <cell r="D346">
            <v>31.450283330000001</v>
          </cell>
        </row>
        <row r="347">
          <cell r="A347">
            <v>38545</v>
          </cell>
          <cell r="B347">
            <v>0.22373999999999999</v>
          </cell>
          <cell r="C347">
            <v>31.34</v>
          </cell>
          <cell r="D347">
            <v>31.563982299999999</v>
          </cell>
        </row>
        <row r="348">
          <cell r="A348">
            <v>38546</v>
          </cell>
          <cell r="B348">
            <v>0.2248</v>
          </cell>
          <cell r="C348">
            <v>31.274999999999999</v>
          </cell>
          <cell r="D348">
            <v>31.578121029999998</v>
          </cell>
        </row>
        <row r="349">
          <cell r="A349">
            <v>38547</v>
          </cell>
          <cell r="B349">
            <v>0.16411200000000001</v>
          </cell>
          <cell r="C349">
            <v>31.34</v>
          </cell>
          <cell r="D349">
            <v>31.70640057</v>
          </cell>
        </row>
        <row r="350">
          <cell r="A350">
            <v>38548</v>
          </cell>
          <cell r="B350">
            <v>0.27278200000000002</v>
          </cell>
          <cell r="C350">
            <v>31.62</v>
          </cell>
          <cell r="D350">
            <v>31.764722840000001</v>
          </cell>
          <cell r="E350">
            <v>31.62</v>
          </cell>
        </row>
        <row r="351">
          <cell r="A351">
            <v>38551</v>
          </cell>
          <cell r="B351">
            <v>0.29028500000000002</v>
          </cell>
          <cell r="C351">
            <v>31.164999999999999</v>
          </cell>
          <cell r="D351">
            <v>31.58931419</v>
          </cell>
        </row>
        <row r="352">
          <cell r="A352">
            <v>38552</v>
          </cell>
          <cell r="B352">
            <v>0.199909</v>
          </cell>
          <cell r="C352">
            <v>31.805</v>
          </cell>
          <cell r="D352">
            <v>32.006259499999999</v>
          </cell>
        </row>
        <row r="353">
          <cell r="A353">
            <v>38553</v>
          </cell>
          <cell r="B353">
            <v>0.25247399999999998</v>
          </cell>
          <cell r="C353">
            <v>31.57</v>
          </cell>
          <cell r="D353">
            <v>32.232921050000002</v>
          </cell>
        </row>
        <row r="354">
          <cell r="A354">
            <v>38554</v>
          </cell>
          <cell r="B354">
            <v>0.168571</v>
          </cell>
          <cell r="C354">
            <v>31.25</v>
          </cell>
          <cell r="D354">
            <v>32.08608443</v>
          </cell>
        </row>
        <row r="355">
          <cell r="A355">
            <v>38555</v>
          </cell>
          <cell r="B355">
            <v>0.142037</v>
          </cell>
          <cell r="C355">
            <v>31.95</v>
          </cell>
          <cell r="D355">
            <v>32.10287417</v>
          </cell>
        </row>
        <row r="356">
          <cell r="A356">
            <v>38558</v>
          </cell>
          <cell r="B356">
            <v>0.27243800000000001</v>
          </cell>
          <cell r="C356">
            <v>31.78</v>
          </cell>
          <cell r="D356">
            <v>31.911412179999999</v>
          </cell>
        </row>
        <row r="357">
          <cell r="A357">
            <v>38559</v>
          </cell>
          <cell r="B357">
            <v>0.47065899999999999</v>
          </cell>
          <cell r="C357">
            <v>31.7</v>
          </cell>
          <cell r="D357">
            <v>32.047644750000003</v>
          </cell>
        </row>
        <row r="358">
          <cell r="A358">
            <v>38560</v>
          </cell>
          <cell r="B358">
            <v>0.366062</v>
          </cell>
          <cell r="C358">
            <v>31.18</v>
          </cell>
          <cell r="D358">
            <v>32.19831061</v>
          </cell>
        </row>
        <row r="359">
          <cell r="A359">
            <v>38561</v>
          </cell>
          <cell r="B359">
            <v>0.29388700000000001</v>
          </cell>
          <cell r="C359">
            <v>30.71</v>
          </cell>
          <cell r="D359">
            <v>32.378284880000002</v>
          </cell>
        </row>
        <row r="360">
          <cell r="A360">
            <v>38562</v>
          </cell>
          <cell r="B360">
            <v>0.161774</v>
          </cell>
          <cell r="C360">
            <v>31.09</v>
          </cell>
          <cell r="D360">
            <v>32.177838899999998</v>
          </cell>
        </row>
        <row r="361">
          <cell r="A361">
            <v>38565</v>
          </cell>
          <cell r="B361">
            <v>0.43984499999999999</v>
          </cell>
          <cell r="C361">
            <v>31.71</v>
          </cell>
          <cell r="D361">
            <v>32.333217679999997</v>
          </cell>
        </row>
        <row r="362">
          <cell r="A362">
            <v>38566</v>
          </cell>
          <cell r="B362">
            <v>0.27124900000000002</v>
          </cell>
          <cell r="C362">
            <v>32.130000000000003</v>
          </cell>
          <cell r="D362">
            <v>32.668570719999998</v>
          </cell>
        </row>
        <row r="363">
          <cell r="A363">
            <v>38567</v>
          </cell>
          <cell r="B363">
            <v>0.25775700000000001</v>
          </cell>
          <cell r="C363">
            <v>32.14</v>
          </cell>
          <cell r="D363">
            <v>32.648835409999997</v>
          </cell>
        </row>
        <row r="364">
          <cell r="A364">
            <v>38568</v>
          </cell>
          <cell r="B364">
            <v>0.179755</v>
          </cell>
          <cell r="C364">
            <v>31.52</v>
          </cell>
          <cell r="D364">
            <v>32.273422619999998</v>
          </cell>
        </row>
        <row r="365">
          <cell r="A365">
            <v>38569</v>
          </cell>
          <cell r="B365">
            <v>0.130107</v>
          </cell>
          <cell r="C365">
            <v>31.5</v>
          </cell>
          <cell r="D365">
            <v>32.075922210000002</v>
          </cell>
        </row>
        <row r="366">
          <cell r="A366">
            <v>38572</v>
          </cell>
          <cell r="B366">
            <v>0.17233399999999999</v>
          </cell>
          <cell r="C366">
            <v>31.1</v>
          </cell>
          <cell r="D366">
            <v>31.876801740000001</v>
          </cell>
        </row>
        <row r="367">
          <cell r="A367">
            <v>38573</v>
          </cell>
          <cell r="B367">
            <v>0.110748</v>
          </cell>
          <cell r="C367">
            <v>30.89</v>
          </cell>
          <cell r="D367">
            <v>32.021134629999999</v>
          </cell>
        </row>
        <row r="368">
          <cell r="A368">
            <v>38574</v>
          </cell>
          <cell r="B368">
            <v>0.25652799999999998</v>
          </cell>
          <cell r="C368">
            <v>30.99</v>
          </cell>
          <cell r="D368">
            <v>31.779892520000001</v>
          </cell>
        </row>
        <row r="369">
          <cell r="A369">
            <v>38575</v>
          </cell>
          <cell r="B369">
            <v>0.18084700000000001</v>
          </cell>
          <cell r="C369">
            <v>31.1</v>
          </cell>
          <cell r="D369">
            <v>32.026436650000001</v>
          </cell>
        </row>
        <row r="370">
          <cell r="A370">
            <v>38576</v>
          </cell>
          <cell r="B370">
            <v>0.208564</v>
          </cell>
          <cell r="C370">
            <v>30.49</v>
          </cell>
          <cell r="D370">
            <v>31.766490180000002</v>
          </cell>
        </row>
        <row r="371">
          <cell r="A371">
            <v>38579</v>
          </cell>
          <cell r="B371">
            <v>0.17825299999999999</v>
          </cell>
          <cell r="C371">
            <v>31.3</v>
          </cell>
          <cell r="D371">
            <v>31.915830530000001</v>
          </cell>
        </row>
        <row r="372">
          <cell r="A372">
            <v>38580</v>
          </cell>
          <cell r="B372">
            <v>0.118587</v>
          </cell>
          <cell r="C372">
            <v>30.91</v>
          </cell>
          <cell r="D372">
            <v>31.474289720000002</v>
          </cell>
        </row>
        <row r="373">
          <cell r="A373">
            <v>38581</v>
          </cell>
          <cell r="B373">
            <v>0.13633100000000001</v>
          </cell>
          <cell r="C373">
            <v>30.41</v>
          </cell>
          <cell r="D373">
            <v>31.593437990000002</v>
          </cell>
        </row>
        <row r="374">
          <cell r="A374">
            <v>38582</v>
          </cell>
          <cell r="B374">
            <v>0.14119699999999999</v>
          </cell>
          <cell r="C374">
            <v>30.43</v>
          </cell>
          <cell r="D374">
            <v>31.459856429999999</v>
          </cell>
        </row>
        <row r="375">
          <cell r="A375">
            <v>38583</v>
          </cell>
          <cell r="B375">
            <v>0.21107999999999999</v>
          </cell>
          <cell r="C375">
            <v>30.25</v>
          </cell>
          <cell r="D375">
            <v>31.452197949999999</v>
          </cell>
        </row>
        <row r="376">
          <cell r="A376">
            <v>38586</v>
          </cell>
          <cell r="B376">
            <v>0.13280900000000001</v>
          </cell>
          <cell r="C376">
            <v>30.59</v>
          </cell>
          <cell r="D376">
            <v>31.538355849999999</v>
          </cell>
        </row>
        <row r="377">
          <cell r="A377">
            <v>38587</v>
          </cell>
          <cell r="B377">
            <v>9.5179E-2</v>
          </cell>
          <cell r="C377">
            <v>30.73</v>
          </cell>
          <cell r="D377">
            <v>31.477088009999999</v>
          </cell>
        </row>
        <row r="378">
          <cell r="A378">
            <v>38588</v>
          </cell>
          <cell r="B378">
            <v>0.15323600000000001</v>
          </cell>
          <cell r="C378">
            <v>31</v>
          </cell>
          <cell r="D378">
            <v>31.354257780000001</v>
          </cell>
        </row>
        <row r="379">
          <cell r="A379">
            <v>38589</v>
          </cell>
          <cell r="B379">
            <v>0.12532799999999999</v>
          </cell>
          <cell r="C379">
            <v>31.27</v>
          </cell>
          <cell r="D379">
            <v>31.434671819999998</v>
          </cell>
        </row>
        <row r="380">
          <cell r="A380">
            <v>38590</v>
          </cell>
          <cell r="B380">
            <v>0.17152000000000001</v>
          </cell>
          <cell r="C380">
            <v>30.34</v>
          </cell>
          <cell r="D380">
            <v>31.234373120000001</v>
          </cell>
        </row>
        <row r="381">
          <cell r="A381">
            <v>38593</v>
          </cell>
          <cell r="B381">
            <v>0.15698699999999999</v>
          </cell>
          <cell r="C381">
            <v>30</v>
          </cell>
          <cell r="D381">
            <v>31.482979149999998</v>
          </cell>
        </row>
        <row r="382">
          <cell r="A382">
            <v>38594</v>
          </cell>
          <cell r="B382">
            <v>0.179122</v>
          </cell>
          <cell r="C382">
            <v>29.73</v>
          </cell>
          <cell r="D382">
            <v>31.36677645</v>
          </cell>
        </row>
        <row r="383">
          <cell r="A383">
            <v>38595</v>
          </cell>
          <cell r="B383">
            <v>0.16578399999999999</v>
          </cell>
          <cell r="C383">
            <v>30.66</v>
          </cell>
          <cell r="D383">
            <v>31.695649240000002</v>
          </cell>
        </row>
        <row r="384">
          <cell r="A384">
            <v>38596</v>
          </cell>
          <cell r="B384">
            <v>0.11712400000000001</v>
          </cell>
          <cell r="C384">
            <v>30.55</v>
          </cell>
          <cell r="D384">
            <v>31.633939569999999</v>
          </cell>
        </row>
        <row r="385">
          <cell r="A385">
            <v>38597</v>
          </cell>
          <cell r="B385">
            <v>0.14291799999999999</v>
          </cell>
          <cell r="C385">
            <v>30.16</v>
          </cell>
          <cell r="D385">
            <v>31.53334838</v>
          </cell>
        </row>
        <row r="386">
          <cell r="A386">
            <v>38601</v>
          </cell>
          <cell r="B386">
            <v>0.122948</v>
          </cell>
          <cell r="C386">
            <v>30.95</v>
          </cell>
          <cell r="D386">
            <v>31.91317952</v>
          </cell>
        </row>
        <row r="387">
          <cell r="A387">
            <v>38602</v>
          </cell>
          <cell r="B387">
            <v>0.13464300000000001</v>
          </cell>
          <cell r="C387">
            <v>31.52</v>
          </cell>
          <cell r="D387">
            <v>31.989322479999998</v>
          </cell>
        </row>
        <row r="388">
          <cell r="A388">
            <v>38603</v>
          </cell>
          <cell r="B388">
            <v>7.6817999999999997E-2</v>
          </cell>
          <cell r="C388">
            <v>31.16</v>
          </cell>
          <cell r="D388">
            <v>31.900955410000002</v>
          </cell>
        </row>
        <row r="389">
          <cell r="A389">
            <v>38604</v>
          </cell>
          <cell r="B389">
            <v>8.5763000000000006E-2</v>
          </cell>
          <cell r="C389">
            <v>31.49</v>
          </cell>
          <cell r="D389">
            <v>32.04057538</v>
          </cell>
        </row>
        <row r="390">
          <cell r="A390">
            <v>38607</v>
          </cell>
          <cell r="B390">
            <v>0.14690500000000001</v>
          </cell>
          <cell r="C390">
            <v>32.24</v>
          </cell>
          <cell r="D390">
            <v>32.148383209999999</v>
          </cell>
        </row>
        <row r="391">
          <cell r="A391">
            <v>38608</v>
          </cell>
          <cell r="B391">
            <v>0.116938</v>
          </cell>
          <cell r="C391">
            <v>31.62</v>
          </cell>
          <cell r="D391">
            <v>31.98519868</v>
          </cell>
        </row>
        <row r="392">
          <cell r="A392">
            <v>38609</v>
          </cell>
          <cell r="B392">
            <v>9.4317999999999999E-2</v>
          </cell>
          <cell r="C392">
            <v>31.23</v>
          </cell>
          <cell r="D392">
            <v>31.655000390000001</v>
          </cell>
        </row>
        <row r="393">
          <cell r="A393">
            <v>38610</v>
          </cell>
          <cell r="B393">
            <v>0.108361</v>
          </cell>
          <cell r="C393">
            <v>31.41</v>
          </cell>
          <cell r="D393">
            <v>31.608165840000002</v>
          </cell>
        </row>
        <row r="394">
          <cell r="A394">
            <v>38611</v>
          </cell>
          <cell r="B394">
            <v>0.37387500000000001</v>
          </cell>
          <cell r="C394">
            <v>32.01</v>
          </cell>
          <cell r="D394">
            <v>31.817301239999999</v>
          </cell>
        </row>
        <row r="395">
          <cell r="A395">
            <v>38614</v>
          </cell>
          <cell r="B395">
            <v>0.18535499999999999</v>
          </cell>
          <cell r="C395">
            <v>31.95</v>
          </cell>
          <cell r="D395">
            <v>31.595058049999999</v>
          </cell>
        </row>
        <row r="396">
          <cell r="A396">
            <v>38615</v>
          </cell>
          <cell r="B396">
            <v>1.7675149999999999</v>
          </cell>
          <cell r="C396">
            <v>32.6</v>
          </cell>
          <cell r="D396">
            <v>31.389899159999999</v>
          </cell>
        </row>
        <row r="397">
          <cell r="A397">
            <v>38616</v>
          </cell>
          <cell r="B397">
            <v>0.32385799999999998</v>
          </cell>
          <cell r="C397">
            <v>32.200000000000003</v>
          </cell>
          <cell r="D397">
            <v>31.026268659999999</v>
          </cell>
        </row>
        <row r="398">
          <cell r="A398">
            <v>38617</v>
          </cell>
          <cell r="B398">
            <v>0.21295700000000001</v>
          </cell>
          <cell r="C398">
            <v>32.1</v>
          </cell>
          <cell r="D398">
            <v>31.087241939999998</v>
          </cell>
        </row>
        <row r="399">
          <cell r="A399">
            <v>38618</v>
          </cell>
          <cell r="B399">
            <v>0.29752000000000001</v>
          </cell>
          <cell r="C399">
            <v>32.590000000000003</v>
          </cell>
          <cell r="D399">
            <v>31.176492679999999</v>
          </cell>
        </row>
        <row r="400">
          <cell r="A400">
            <v>38621</v>
          </cell>
          <cell r="B400">
            <v>0.213507</v>
          </cell>
          <cell r="C400">
            <v>32.04</v>
          </cell>
          <cell r="D400">
            <v>31.244535330000001</v>
          </cell>
        </row>
        <row r="401">
          <cell r="A401">
            <v>38622</v>
          </cell>
          <cell r="B401">
            <v>0.150057</v>
          </cell>
          <cell r="C401">
            <v>31.95</v>
          </cell>
          <cell r="D401">
            <v>31.17030699</v>
          </cell>
        </row>
        <row r="402">
          <cell r="A402">
            <v>38623</v>
          </cell>
          <cell r="B402">
            <v>0.210919</v>
          </cell>
          <cell r="C402">
            <v>31.82</v>
          </cell>
          <cell r="D402">
            <v>31.15528458</v>
          </cell>
        </row>
        <row r="403">
          <cell r="A403">
            <v>38624</v>
          </cell>
          <cell r="B403">
            <v>0.21393799999999999</v>
          </cell>
          <cell r="C403">
            <v>31.91</v>
          </cell>
          <cell r="D403">
            <v>31.535557560000001</v>
          </cell>
        </row>
        <row r="404">
          <cell r="A404">
            <v>38625</v>
          </cell>
          <cell r="B404">
            <v>0.15206900000000001</v>
          </cell>
          <cell r="C404">
            <v>31.77</v>
          </cell>
          <cell r="D404">
            <v>31.689758099999999</v>
          </cell>
        </row>
        <row r="405">
          <cell r="A405">
            <v>38628</v>
          </cell>
          <cell r="B405">
            <v>0.26832699999999998</v>
          </cell>
          <cell r="C405">
            <v>31.82</v>
          </cell>
          <cell r="D405">
            <v>31.744840239999998</v>
          </cell>
        </row>
        <row r="406">
          <cell r="A406">
            <v>38629</v>
          </cell>
          <cell r="B406">
            <v>0.21195900000000001</v>
          </cell>
          <cell r="C406">
            <v>31.4</v>
          </cell>
          <cell r="D406">
            <v>31.508163759999999</v>
          </cell>
        </row>
        <row r="407">
          <cell r="A407">
            <v>38630</v>
          </cell>
          <cell r="B407">
            <v>0.184088</v>
          </cell>
          <cell r="C407">
            <v>30.59</v>
          </cell>
          <cell r="D407">
            <v>30.972953860000001</v>
          </cell>
        </row>
        <row r="408">
          <cell r="A408">
            <v>38631</v>
          </cell>
          <cell r="B408">
            <v>0.26031100000000001</v>
          </cell>
          <cell r="C408">
            <v>30.89</v>
          </cell>
          <cell r="D408">
            <v>30.694008459999999</v>
          </cell>
        </row>
        <row r="409">
          <cell r="A409">
            <v>38632</v>
          </cell>
          <cell r="B409">
            <v>0.180117</v>
          </cell>
          <cell r="C409">
            <v>31.34</v>
          </cell>
          <cell r="D409">
            <v>30.786352050000001</v>
          </cell>
        </row>
        <row r="410">
          <cell r="A410">
            <v>38635</v>
          </cell>
          <cell r="B410">
            <v>0.22018199999999999</v>
          </cell>
          <cell r="C410">
            <v>30.48</v>
          </cell>
          <cell r="D410">
            <v>30.618012780000001</v>
          </cell>
        </row>
        <row r="411">
          <cell r="A411">
            <v>38636</v>
          </cell>
          <cell r="B411">
            <v>0.34897600000000001</v>
          </cell>
          <cell r="C411">
            <v>30.45</v>
          </cell>
          <cell r="D411">
            <v>30.35541529</v>
          </cell>
        </row>
        <row r="412">
          <cell r="A412">
            <v>38637</v>
          </cell>
          <cell r="B412">
            <v>0.245447</v>
          </cell>
          <cell r="C412">
            <v>30.28</v>
          </cell>
          <cell r="D412">
            <v>30.00754358</v>
          </cell>
        </row>
        <row r="413">
          <cell r="A413">
            <v>38638</v>
          </cell>
          <cell r="B413">
            <v>0.29543900000000001</v>
          </cell>
          <cell r="C413">
            <v>30.23</v>
          </cell>
          <cell r="D413">
            <v>30.15114007</v>
          </cell>
        </row>
        <row r="414">
          <cell r="A414">
            <v>38639</v>
          </cell>
          <cell r="B414">
            <v>0.21817900000000001</v>
          </cell>
          <cell r="C414">
            <v>30.7</v>
          </cell>
          <cell r="D414">
            <v>30.410497429999999</v>
          </cell>
        </row>
        <row r="415">
          <cell r="A415">
            <v>38642</v>
          </cell>
          <cell r="B415">
            <v>0.179811</v>
          </cell>
          <cell r="C415">
            <v>30.3</v>
          </cell>
          <cell r="D415">
            <v>30.491058750000001</v>
          </cell>
        </row>
        <row r="416">
          <cell r="A416">
            <v>38643</v>
          </cell>
          <cell r="B416">
            <v>0.265934</v>
          </cell>
          <cell r="C416">
            <v>29.76</v>
          </cell>
          <cell r="D416">
            <v>30.280450559999998</v>
          </cell>
        </row>
        <row r="417">
          <cell r="A417">
            <v>38644</v>
          </cell>
          <cell r="B417">
            <v>0.35405199999999998</v>
          </cell>
          <cell r="C417">
            <v>30.47</v>
          </cell>
          <cell r="D417">
            <v>30.79945983</v>
          </cell>
        </row>
        <row r="418">
          <cell r="A418">
            <v>38645</v>
          </cell>
          <cell r="B418">
            <v>0.17777000000000001</v>
          </cell>
          <cell r="C418">
            <v>29.88</v>
          </cell>
          <cell r="D418">
            <v>30.45880477</v>
          </cell>
        </row>
        <row r="419">
          <cell r="A419">
            <v>38646</v>
          </cell>
          <cell r="B419">
            <v>0.20003000000000001</v>
          </cell>
          <cell r="C419">
            <v>29.52</v>
          </cell>
          <cell r="D419">
            <v>30.666467390000001</v>
          </cell>
        </row>
        <row r="420">
          <cell r="A420">
            <v>38649</v>
          </cell>
          <cell r="B420">
            <v>0.38137700000000002</v>
          </cell>
          <cell r="C420">
            <v>30.91</v>
          </cell>
          <cell r="D420">
            <v>31.16161756</v>
          </cell>
        </row>
        <row r="421">
          <cell r="A421">
            <v>38650</v>
          </cell>
          <cell r="B421">
            <v>0.22501299999999999</v>
          </cell>
          <cell r="C421">
            <v>31.21</v>
          </cell>
          <cell r="D421">
            <v>31.0676539</v>
          </cell>
        </row>
        <row r="422">
          <cell r="A422">
            <v>38651</v>
          </cell>
          <cell r="B422">
            <v>0.385855</v>
          </cell>
          <cell r="C422">
            <v>31.51</v>
          </cell>
          <cell r="D422">
            <v>30.929212150000001</v>
          </cell>
        </row>
        <row r="423">
          <cell r="A423">
            <v>38652</v>
          </cell>
          <cell r="B423">
            <v>0.23034199999999999</v>
          </cell>
          <cell r="C423">
            <v>30.1</v>
          </cell>
          <cell r="D423">
            <v>30.39547503</v>
          </cell>
        </row>
        <row r="424">
          <cell r="A424">
            <v>38653</v>
          </cell>
          <cell r="B424">
            <v>0.31645000000000001</v>
          </cell>
          <cell r="C424">
            <v>31.23</v>
          </cell>
          <cell r="D424">
            <v>30.779429960000002</v>
          </cell>
        </row>
        <row r="425">
          <cell r="A425">
            <v>38656</v>
          </cell>
          <cell r="B425">
            <v>0.40474700000000002</v>
          </cell>
          <cell r="C425">
            <v>31.14</v>
          </cell>
          <cell r="D425">
            <v>31.227451030000001</v>
          </cell>
        </row>
        <row r="426">
          <cell r="A426">
            <v>38657</v>
          </cell>
          <cell r="B426">
            <v>0.14938499999999999</v>
          </cell>
          <cell r="C426">
            <v>30.85</v>
          </cell>
          <cell r="D426">
            <v>31.135401989999998</v>
          </cell>
        </row>
        <row r="427">
          <cell r="A427">
            <v>38658</v>
          </cell>
          <cell r="B427">
            <v>0.13419400000000001</v>
          </cell>
          <cell r="C427">
            <v>31.33</v>
          </cell>
          <cell r="D427">
            <v>31.5810666</v>
          </cell>
        </row>
        <row r="428">
          <cell r="A428">
            <v>38659</v>
          </cell>
          <cell r="B428">
            <v>0.22281699999999999</v>
          </cell>
          <cell r="C428">
            <v>30.4</v>
          </cell>
          <cell r="D428">
            <v>31.815386620000002</v>
          </cell>
        </row>
        <row r="429">
          <cell r="A429">
            <v>38660</v>
          </cell>
          <cell r="B429">
            <v>0.18374499999999999</v>
          </cell>
          <cell r="C429">
            <v>30.25</v>
          </cell>
          <cell r="D429">
            <v>31.951030079999999</v>
          </cell>
        </row>
        <row r="430">
          <cell r="A430">
            <v>38663</v>
          </cell>
          <cell r="B430">
            <v>0.25261099999999997</v>
          </cell>
          <cell r="C430">
            <v>30.24</v>
          </cell>
          <cell r="D430">
            <v>32.080782399999997</v>
          </cell>
        </row>
        <row r="431">
          <cell r="A431">
            <v>38664</v>
          </cell>
          <cell r="B431">
            <v>0.182445</v>
          </cell>
          <cell r="C431">
            <v>29.59</v>
          </cell>
          <cell r="D431">
            <v>31.989911589999998</v>
          </cell>
        </row>
        <row r="432">
          <cell r="A432">
            <v>38665</v>
          </cell>
          <cell r="B432">
            <v>0.17915600000000001</v>
          </cell>
          <cell r="C432">
            <v>30.03</v>
          </cell>
          <cell r="D432">
            <v>32.044993740000002</v>
          </cell>
        </row>
        <row r="433">
          <cell r="A433">
            <v>38666</v>
          </cell>
          <cell r="B433">
            <v>0.154498</v>
          </cell>
          <cell r="C433">
            <v>30.92</v>
          </cell>
          <cell r="D433">
            <v>32.352363869999998</v>
          </cell>
        </row>
        <row r="434">
          <cell r="A434">
            <v>38667</v>
          </cell>
          <cell r="B434">
            <v>0.13950199999999999</v>
          </cell>
          <cell r="C434">
            <v>31.15</v>
          </cell>
          <cell r="D434">
            <v>32.437638100000001</v>
          </cell>
        </row>
        <row r="435">
          <cell r="A435">
            <v>38670</v>
          </cell>
          <cell r="B435">
            <v>0.21645600000000001</v>
          </cell>
          <cell r="C435">
            <v>31.09</v>
          </cell>
          <cell r="D435">
            <v>32.415251779999998</v>
          </cell>
        </row>
        <row r="436">
          <cell r="A436">
            <v>38671</v>
          </cell>
          <cell r="B436">
            <v>0.18416399999999999</v>
          </cell>
          <cell r="C436">
            <v>30.81</v>
          </cell>
          <cell r="D436">
            <v>32.205969090000004</v>
          </cell>
        </row>
        <row r="437">
          <cell r="A437">
            <v>38672</v>
          </cell>
          <cell r="B437">
            <v>0.15947600000000001</v>
          </cell>
          <cell r="C437">
            <v>30.76</v>
          </cell>
          <cell r="D437">
            <v>32.223495229999997</v>
          </cell>
        </row>
        <row r="438">
          <cell r="A438">
            <v>38673</v>
          </cell>
          <cell r="B438">
            <v>9.0162000000000006E-2</v>
          </cell>
          <cell r="C438">
            <v>31.06</v>
          </cell>
          <cell r="D438">
            <v>32.702592039999999</v>
          </cell>
        </row>
        <row r="439">
          <cell r="A439">
            <v>38674</v>
          </cell>
          <cell r="B439">
            <v>0.27504899999999999</v>
          </cell>
          <cell r="C439">
            <v>31.58</v>
          </cell>
          <cell r="D439">
            <v>32.7999431</v>
          </cell>
        </row>
        <row r="440">
          <cell r="A440">
            <v>38677</v>
          </cell>
          <cell r="B440">
            <v>0.14230599999999999</v>
          </cell>
          <cell r="C440">
            <v>31.1</v>
          </cell>
          <cell r="D440">
            <v>33.014969649999998</v>
          </cell>
        </row>
        <row r="441">
          <cell r="A441">
            <v>38678</v>
          </cell>
          <cell r="B441">
            <v>8.6808999999999997E-2</v>
          </cell>
          <cell r="C441">
            <v>31.25</v>
          </cell>
          <cell r="D441">
            <v>33.190083729999998</v>
          </cell>
        </row>
        <row r="442">
          <cell r="A442">
            <v>38679</v>
          </cell>
          <cell r="B442">
            <v>8.8914999999999994E-2</v>
          </cell>
          <cell r="C442">
            <v>30.63</v>
          </cell>
          <cell r="D442">
            <v>33.284636499999998</v>
          </cell>
        </row>
        <row r="443">
          <cell r="A443">
            <v>38681</v>
          </cell>
          <cell r="B443">
            <v>0.116314</v>
          </cell>
          <cell r="C443">
            <v>30.58</v>
          </cell>
          <cell r="D443">
            <v>33.329261870000003</v>
          </cell>
        </row>
        <row r="444">
          <cell r="A444">
            <v>38684</v>
          </cell>
          <cell r="B444">
            <v>0.212064</v>
          </cell>
          <cell r="C444">
            <v>30.01</v>
          </cell>
          <cell r="D444">
            <v>32.981095600000003</v>
          </cell>
        </row>
        <row r="445">
          <cell r="A445">
            <v>38685</v>
          </cell>
          <cell r="B445">
            <v>0.27937699999999999</v>
          </cell>
          <cell r="C445">
            <v>29.73</v>
          </cell>
          <cell r="D445">
            <v>32.883008150000002</v>
          </cell>
        </row>
        <row r="446">
          <cell r="A446">
            <v>38686</v>
          </cell>
          <cell r="B446">
            <v>0.20913799999999999</v>
          </cell>
          <cell r="C446">
            <v>30.94</v>
          </cell>
          <cell r="D446">
            <v>32.884628210000002</v>
          </cell>
        </row>
        <row r="447">
          <cell r="A447">
            <v>38687</v>
          </cell>
          <cell r="B447">
            <v>0.212813</v>
          </cell>
          <cell r="C447">
            <v>30.76</v>
          </cell>
          <cell r="D447">
            <v>33.390529710000003</v>
          </cell>
        </row>
        <row r="448">
          <cell r="A448">
            <v>38688</v>
          </cell>
          <cell r="B448">
            <v>0.16859199999999999</v>
          </cell>
          <cell r="C448">
            <v>30.94</v>
          </cell>
          <cell r="D448">
            <v>33.481842350000001</v>
          </cell>
        </row>
        <row r="449">
          <cell r="A449">
            <v>38691</v>
          </cell>
          <cell r="B449">
            <v>7.2905999999999999E-2</v>
          </cell>
          <cell r="C449">
            <v>30.6</v>
          </cell>
          <cell r="D449">
            <v>33.250173340000003</v>
          </cell>
        </row>
        <row r="450">
          <cell r="A450">
            <v>38692</v>
          </cell>
          <cell r="B450">
            <v>0.15412300000000001</v>
          </cell>
          <cell r="C450">
            <v>30.79</v>
          </cell>
          <cell r="D450">
            <v>33.296124220000003</v>
          </cell>
        </row>
        <row r="451">
          <cell r="A451">
            <v>38693</v>
          </cell>
          <cell r="B451">
            <v>0.20013400000000001</v>
          </cell>
          <cell r="C451">
            <v>30.48</v>
          </cell>
          <cell r="D451">
            <v>33.167255570000002</v>
          </cell>
        </row>
        <row r="452">
          <cell r="A452">
            <v>38694</v>
          </cell>
          <cell r="B452">
            <v>0.20655299999999999</v>
          </cell>
          <cell r="C452">
            <v>30.08</v>
          </cell>
          <cell r="D452">
            <v>33.085516030000001</v>
          </cell>
        </row>
        <row r="453">
          <cell r="A453">
            <v>38695</v>
          </cell>
          <cell r="B453">
            <v>0.112917</v>
          </cell>
          <cell r="C453">
            <v>30.09</v>
          </cell>
          <cell r="D453">
            <v>33.236770999999997</v>
          </cell>
        </row>
        <row r="454">
          <cell r="A454">
            <v>38698</v>
          </cell>
          <cell r="B454">
            <v>0.263851</v>
          </cell>
          <cell r="C454">
            <v>29.67</v>
          </cell>
          <cell r="D454">
            <v>33.298922509999997</v>
          </cell>
        </row>
        <row r="455">
          <cell r="A455">
            <v>38699</v>
          </cell>
          <cell r="B455">
            <v>0.21757099999999999</v>
          </cell>
          <cell r="C455">
            <v>29.55</v>
          </cell>
          <cell r="D455">
            <v>33.358570290000003</v>
          </cell>
        </row>
        <row r="456">
          <cell r="A456">
            <v>38700</v>
          </cell>
          <cell r="B456">
            <v>0.13383100000000001</v>
          </cell>
          <cell r="C456">
            <v>29.94</v>
          </cell>
          <cell r="D456">
            <v>33.323076180000001</v>
          </cell>
        </row>
        <row r="457">
          <cell r="A457">
            <v>38701</v>
          </cell>
          <cell r="B457">
            <v>0.29528599999999999</v>
          </cell>
          <cell r="C457">
            <v>30.28</v>
          </cell>
          <cell r="D457">
            <v>33.294209600000002</v>
          </cell>
        </row>
        <row r="458">
          <cell r="A458">
            <v>38702</v>
          </cell>
          <cell r="B458">
            <v>0.56621200000000005</v>
          </cell>
          <cell r="C458">
            <v>31.34</v>
          </cell>
          <cell r="D458">
            <v>33.174177659999998</v>
          </cell>
        </row>
        <row r="459">
          <cell r="A459">
            <v>38705</v>
          </cell>
          <cell r="B459">
            <v>0.36960199999999999</v>
          </cell>
          <cell r="C459">
            <v>31.19</v>
          </cell>
          <cell r="D459">
            <v>32.73617153</v>
          </cell>
        </row>
        <row r="460">
          <cell r="A460">
            <v>38706</v>
          </cell>
          <cell r="B460">
            <v>1.709835</v>
          </cell>
          <cell r="C460">
            <v>27.71</v>
          </cell>
          <cell r="D460">
            <v>32.731458619999998</v>
          </cell>
        </row>
        <row r="461">
          <cell r="A461">
            <v>38707</v>
          </cell>
          <cell r="B461">
            <v>0.77879900000000002</v>
          </cell>
          <cell r="C461">
            <v>29.01</v>
          </cell>
          <cell r="D461">
            <v>32.867543910000002</v>
          </cell>
        </row>
        <row r="462">
          <cell r="A462">
            <v>38708</v>
          </cell>
          <cell r="B462">
            <v>0.33330700000000002</v>
          </cell>
          <cell r="C462">
            <v>28.59</v>
          </cell>
          <cell r="D462">
            <v>33.085957860000001</v>
          </cell>
        </row>
        <row r="463">
          <cell r="A463">
            <v>38709</v>
          </cell>
          <cell r="B463">
            <v>0.19101199999999999</v>
          </cell>
          <cell r="C463">
            <v>29.06</v>
          </cell>
          <cell r="D463">
            <v>33.129110449999999</v>
          </cell>
        </row>
        <row r="464">
          <cell r="A464">
            <v>38713</v>
          </cell>
          <cell r="B464">
            <v>0.305203</v>
          </cell>
          <cell r="C464">
            <v>28.95</v>
          </cell>
          <cell r="D464">
            <v>32.797292089999999</v>
          </cell>
        </row>
        <row r="465">
          <cell r="A465">
            <v>38714</v>
          </cell>
          <cell r="B465">
            <v>0.39660699999999999</v>
          </cell>
          <cell r="C465">
            <v>28.91</v>
          </cell>
          <cell r="D465">
            <v>32.827484169999998</v>
          </cell>
        </row>
        <row r="466">
          <cell r="A466">
            <v>38715</v>
          </cell>
          <cell r="B466">
            <v>0.26813900000000002</v>
          </cell>
          <cell r="C466">
            <v>28.81</v>
          </cell>
          <cell r="D466">
            <v>32.668717999999998</v>
          </cell>
        </row>
        <row r="467">
          <cell r="A467">
            <v>38716</v>
          </cell>
          <cell r="B467">
            <v>0.20851800000000001</v>
          </cell>
          <cell r="C467">
            <v>28.38</v>
          </cell>
          <cell r="D467">
            <v>32.479612459999998</v>
          </cell>
        </row>
        <row r="468">
          <cell r="A468">
            <v>38720</v>
          </cell>
          <cell r="B468">
            <v>0.40184199999999998</v>
          </cell>
          <cell r="C468">
            <v>28.89</v>
          </cell>
          <cell r="D468">
            <v>33.045456289999997</v>
          </cell>
        </row>
        <row r="469">
          <cell r="A469">
            <v>38721</v>
          </cell>
          <cell r="B469">
            <v>0.15485299999999999</v>
          </cell>
          <cell r="C469">
            <v>28.99</v>
          </cell>
          <cell r="D469">
            <v>33.335889399999999</v>
          </cell>
        </row>
        <row r="470">
          <cell r="A470">
            <v>38722</v>
          </cell>
          <cell r="B470">
            <v>0.26746599999999998</v>
          </cell>
          <cell r="C470">
            <v>28.9</v>
          </cell>
          <cell r="D470">
            <v>33.533389810000003</v>
          </cell>
        </row>
        <row r="471">
          <cell r="A471">
            <v>38723</v>
          </cell>
          <cell r="B471">
            <v>0.32665699999999998</v>
          </cell>
          <cell r="C471">
            <v>28.88</v>
          </cell>
          <cell r="D471">
            <v>33.956815370000001</v>
          </cell>
        </row>
        <row r="472">
          <cell r="A472">
            <v>38726</v>
          </cell>
          <cell r="B472">
            <v>0.47045799999999999</v>
          </cell>
          <cell r="C472">
            <v>29.67</v>
          </cell>
          <cell r="D472">
            <v>34.149308320000003</v>
          </cell>
        </row>
        <row r="473">
          <cell r="A473">
            <v>38727</v>
          </cell>
          <cell r="B473">
            <v>0.243253</v>
          </cell>
          <cell r="C473">
            <v>29.39</v>
          </cell>
          <cell r="D473">
            <v>34.173314699999999</v>
          </cell>
        </row>
        <row r="474">
          <cell r="A474">
            <v>38728</v>
          </cell>
          <cell r="B474">
            <v>0.194323</v>
          </cell>
          <cell r="C474">
            <v>29.44</v>
          </cell>
          <cell r="D474">
            <v>34.335910120000001</v>
          </cell>
        </row>
        <row r="475">
          <cell r="A475">
            <v>38729</v>
          </cell>
          <cell r="B475">
            <v>0.12325800000000001</v>
          </cell>
          <cell r="C475">
            <v>29.66</v>
          </cell>
          <cell r="D475">
            <v>34.119852629999997</v>
          </cell>
        </row>
        <row r="476">
          <cell r="A476">
            <v>38730</v>
          </cell>
          <cell r="B476">
            <v>0.16644700000000001</v>
          </cell>
          <cell r="C476">
            <v>29.21</v>
          </cell>
          <cell r="D476">
            <v>34.125007369999999</v>
          </cell>
        </row>
        <row r="477">
          <cell r="A477">
            <v>38734</v>
          </cell>
          <cell r="B477">
            <v>0.26971000000000001</v>
          </cell>
          <cell r="C477">
            <v>28.62</v>
          </cell>
          <cell r="D477">
            <v>33.913662789999997</v>
          </cell>
        </row>
        <row r="478">
          <cell r="A478">
            <v>38735</v>
          </cell>
          <cell r="B478">
            <v>0.23527000000000001</v>
          </cell>
          <cell r="C478">
            <v>28.24</v>
          </cell>
          <cell r="D478">
            <v>33.57418595</v>
          </cell>
        </row>
        <row r="479">
          <cell r="A479">
            <v>38736</v>
          </cell>
          <cell r="B479">
            <v>0.43657899999999999</v>
          </cell>
          <cell r="C479">
            <v>28.39</v>
          </cell>
          <cell r="D479">
            <v>33.900702279999997</v>
          </cell>
        </row>
        <row r="480">
          <cell r="A480">
            <v>38737</v>
          </cell>
          <cell r="B480">
            <v>0.24158399999999999</v>
          </cell>
          <cell r="C480">
            <v>28.13</v>
          </cell>
          <cell r="D480">
            <v>33.103778560000002</v>
          </cell>
          <cell r="E480">
            <v>28.39</v>
          </cell>
        </row>
        <row r="481">
          <cell r="A481">
            <v>38740</v>
          </cell>
          <cell r="B481">
            <v>0.17389299999999999</v>
          </cell>
          <cell r="C481">
            <v>28.05</v>
          </cell>
          <cell r="D481">
            <v>33.115119</v>
          </cell>
        </row>
        <row r="482">
          <cell r="A482">
            <v>38741</v>
          </cell>
          <cell r="B482">
            <v>0.13336700000000001</v>
          </cell>
          <cell r="C482">
            <v>28.35</v>
          </cell>
          <cell r="D482">
            <v>33.362252249999997</v>
          </cell>
        </row>
        <row r="483">
          <cell r="A483">
            <v>38742</v>
          </cell>
          <cell r="B483">
            <v>0.199548</v>
          </cell>
          <cell r="C483">
            <v>27.77</v>
          </cell>
          <cell r="D483">
            <v>33.294504160000002</v>
          </cell>
        </row>
        <row r="484">
          <cell r="A484">
            <v>38743</v>
          </cell>
          <cell r="B484">
            <v>0.24373900000000001</v>
          </cell>
          <cell r="C484">
            <v>28.92</v>
          </cell>
          <cell r="D484">
            <v>33.623671510000001</v>
          </cell>
        </row>
        <row r="485">
          <cell r="A485">
            <v>38744</v>
          </cell>
          <cell r="B485">
            <v>0.18534200000000001</v>
          </cell>
          <cell r="C485">
            <v>28.41</v>
          </cell>
          <cell r="D485">
            <v>33.936343669999999</v>
          </cell>
        </row>
        <row r="486">
          <cell r="A486">
            <v>38747</v>
          </cell>
          <cell r="B486">
            <v>0.25126900000000002</v>
          </cell>
          <cell r="C486">
            <v>28.28</v>
          </cell>
          <cell r="D486">
            <v>33.973899680000002</v>
          </cell>
        </row>
        <row r="487">
          <cell r="A487">
            <v>38748</v>
          </cell>
          <cell r="B487">
            <v>0.29603200000000002</v>
          </cell>
          <cell r="C487">
            <v>28.76</v>
          </cell>
          <cell r="D487">
            <v>33.959760940000002</v>
          </cell>
        </row>
        <row r="488">
          <cell r="A488">
            <v>38749</v>
          </cell>
          <cell r="B488">
            <v>0.60245099999999996</v>
          </cell>
          <cell r="C488">
            <v>28.53</v>
          </cell>
          <cell r="D488">
            <v>34.029570929999998</v>
          </cell>
        </row>
        <row r="489">
          <cell r="A489">
            <v>38750</v>
          </cell>
          <cell r="B489">
            <v>0.25431900000000002</v>
          </cell>
          <cell r="C489">
            <v>28.15</v>
          </cell>
          <cell r="D489">
            <v>33.602610689999999</v>
          </cell>
        </row>
        <row r="490">
          <cell r="A490">
            <v>38751</v>
          </cell>
          <cell r="B490">
            <v>0.31172899999999998</v>
          </cell>
          <cell r="C490">
            <v>28.55</v>
          </cell>
          <cell r="D490">
            <v>33.322928900000001</v>
          </cell>
        </row>
        <row r="491">
          <cell r="A491">
            <v>38754</v>
          </cell>
          <cell r="B491">
            <v>0.31173600000000001</v>
          </cell>
          <cell r="C491">
            <v>28.34</v>
          </cell>
          <cell r="D491">
            <v>33.267257639999997</v>
          </cell>
        </row>
        <row r="492">
          <cell r="A492">
            <v>38755</v>
          </cell>
          <cell r="B492">
            <v>0.19303699999999999</v>
          </cell>
          <cell r="C492">
            <v>28.41</v>
          </cell>
          <cell r="D492">
            <v>33.063424259999998</v>
          </cell>
        </row>
        <row r="493">
          <cell r="A493">
            <v>38756</v>
          </cell>
          <cell r="B493">
            <v>0.24537600000000001</v>
          </cell>
          <cell r="C493">
            <v>28.2</v>
          </cell>
          <cell r="D493">
            <v>33.387731420000001</v>
          </cell>
        </row>
        <row r="494">
          <cell r="A494">
            <v>38757</v>
          </cell>
          <cell r="B494">
            <v>0.15884799999999999</v>
          </cell>
          <cell r="C494">
            <v>27.94</v>
          </cell>
          <cell r="D494">
            <v>33.224105059999999</v>
          </cell>
        </row>
        <row r="495">
          <cell r="A495">
            <v>38758</v>
          </cell>
          <cell r="B495">
            <v>0.19012100000000001</v>
          </cell>
          <cell r="C495">
            <v>28.48</v>
          </cell>
          <cell r="D495">
            <v>33.312619410000003</v>
          </cell>
        </row>
        <row r="496">
          <cell r="A496">
            <v>38761</v>
          </cell>
          <cell r="B496">
            <v>0.26973599999999998</v>
          </cell>
          <cell r="C496">
            <v>28.3</v>
          </cell>
          <cell r="D496">
            <v>32.98757586</v>
          </cell>
        </row>
        <row r="497">
          <cell r="A497">
            <v>38762</v>
          </cell>
          <cell r="B497">
            <v>0.18011199999999999</v>
          </cell>
          <cell r="C497">
            <v>28.52</v>
          </cell>
          <cell r="D497">
            <v>33.316890479999998</v>
          </cell>
        </row>
        <row r="498">
          <cell r="A498">
            <v>38763</v>
          </cell>
          <cell r="B498">
            <v>0.19594600000000001</v>
          </cell>
          <cell r="C498">
            <v>28.71</v>
          </cell>
          <cell r="D498">
            <v>33.52690956</v>
          </cell>
        </row>
        <row r="499">
          <cell r="A499">
            <v>38764</v>
          </cell>
          <cell r="B499">
            <v>0.18381500000000001</v>
          </cell>
          <cell r="C499">
            <v>28.72</v>
          </cell>
          <cell r="D499">
            <v>33.79495635</v>
          </cell>
        </row>
        <row r="500">
          <cell r="A500">
            <v>38765</v>
          </cell>
          <cell r="B500">
            <v>0.25955899999999998</v>
          </cell>
          <cell r="C500">
            <v>28.6</v>
          </cell>
          <cell r="D500">
            <v>33.614245689999997</v>
          </cell>
        </row>
        <row r="501">
          <cell r="A501">
            <v>38769</v>
          </cell>
          <cell r="B501">
            <v>0.21667600000000001</v>
          </cell>
          <cell r="C501">
            <v>28.48</v>
          </cell>
          <cell r="D501">
            <v>33.328525480000003</v>
          </cell>
        </row>
        <row r="502">
          <cell r="A502">
            <v>38770</v>
          </cell>
          <cell r="B502">
            <v>0.37630599999999997</v>
          </cell>
          <cell r="C502">
            <v>29.94</v>
          </cell>
          <cell r="D502">
            <v>33.626175240000002</v>
          </cell>
        </row>
        <row r="503">
          <cell r="A503">
            <v>38771</v>
          </cell>
          <cell r="B503">
            <v>0.40137200000000001</v>
          </cell>
          <cell r="C503">
            <v>30.33</v>
          </cell>
          <cell r="D503">
            <v>33.569473039999998</v>
          </cell>
        </row>
        <row r="504">
          <cell r="A504">
            <v>38772</v>
          </cell>
          <cell r="B504">
            <v>0.336841</v>
          </cell>
          <cell r="C504">
            <v>30.4</v>
          </cell>
          <cell r="D504">
            <v>33.683171999999999</v>
          </cell>
        </row>
        <row r="505">
          <cell r="A505">
            <v>38775</v>
          </cell>
          <cell r="B505">
            <v>0.31570900000000002</v>
          </cell>
          <cell r="C505">
            <v>30.09</v>
          </cell>
          <cell r="D505">
            <v>33.979790809999997</v>
          </cell>
        </row>
        <row r="506">
          <cell r="A506">
            <v>38776</v>
          </cell>
          <cell r="B506">
            <v>0.45702300000000001</v>
          </cell>
          <cell r="C506">
            <v>29.2</v>
          </cell>
          <cell r="D506">
            <v>33.599959679999998</v>
          </cell>
        </row>
        <row r="507">
          <cell r="A507">
            <v>38777</v>
          </cell>
          <cell r="B507">
            <v>0.176813</v>
          </cell>
          <cell r="C507">
            <v>29.68</v>
          </cell>
          <cell r="D507">
            <v>34.089660539999997</v>
          </cell>
        </row>
        <row r="508">
          <cell r="A508">
            <v>38778</v>
          </cell>
          <cell r="B508">
            <v>0.23741399999999999</v>
          </cell>
          <cell r="C508">
            <v>30.04</v>
          </cell>
          <cell r="D508">
            <v>34.037671250000002</v>
          </cell>
        </row>
        <row r="509">
          <cell r="A509">
            <v>38779</v>
          </cell>
          <cell r="B509">
            <v>0.19014</v>
          </cell>
          <cell r="C509">
            <v>30</v>
          </cell>
          <cell r="D509">
            <v>33.912337280000003</v>
          </cell>
        </row>
        <row r="510">
          <cell r="A510">
            <v>38782</v>
          </cell>
          <cell r="B510">
            <v>0.44075500000000001</v>
          </cell>
          <cell r="C510">
            <v>29.66</v>
          </cell>
          <cell r="D510">
            <v>33.66829688</v>
          </cell>
        </row>
        <row r="511">
          <cell r="A511">
            <v>38783</v>
          </cell>
          <cell r="B511">
            <v>0.27336100000000002</v>
          </cell>
          <cell r="C511">
            <v>29.26</v>
          </cell>
          <cell r="D511">
            <v>33.408350400000003</v>
          </cell>
        </row>
        <row r="512">
          <cell r="A512">
            <v>38784</v>
          </cell>
          <cell r="B512">
            <v>0.15374399999999999</v>
          </cell>
          <cell r="C512">
            <v>29.31</v>
          </cell>
          <cell r="D512">
            <v>33.394800789999998</v>
          </cell>
        </row>
        <row r="513">
          <cell r="A513">
            <v>38785</v>
          </cell>
          <cell r="B513">
            <v>0.16392699999999999</v>
          </cell>
          <cell r="C513">
            <v>29.06</v>
          </cell>
          <cell r="D513">
            <v>33.133528810000001</v>
          </cell>
        </row>
        <row r="514">
          <cell r="A514">
            <v>38786</v>
          </cell>
          <cell r="B514">
            <v>0.113583</v>
          </cell>
          <cell r="C514">
            <v>29.39</v>
          </cell>
          <cell r="D514">
            <v>33.314975859999997</v>
          </cell>
        </row>
        <row r="515">
          <cell r="A515">
            <v>38789</v>
          </cell>
          <cell r="B515">
            <v>0.21348600000000001</v>
          </cell>
          <cell r="C515">
            <v>29.25</v>
          </cell>
          <cell r="D515">
            <v>33.388467810000002</v>
          </cell>
        </row>
        <row r="516">
          <cell r="A516">
            <v>38790</v>
          </cell>
          <cell r="B516">
            <v>0.27545999999999998</v>
          </cell>
          <cell r="C516">
            <v>29.52</v>
          </cell>
          <cell r="D516">
            <v>33.813660720000001</v>
          </cell>
        </row>
        <row r="517">
          <cell r="A517">
            <v>38791</v>
          </cell>
          <cell r="B517">
            <v>0.106947</v>
          </cell>
          <cell r="C517">
            <v>29.63</v>
          </cell>
          <cell r="D517">
            <v>34.04842257</v>
          </cell>
        </row>
        <row r="518">
          <cell r="A518">
            <v>38792</v>
          </cell>
          <cell r="B518">
            <v>0.173152</v>
          </cell>
          <cell r="C518">
            <v>29.28</v>
          </cell>
          <cell r="D518">
            <v>33.867564629999997</v>
          </cell>
        </row>
        <row r="519">
          <cell r="A519">
            <v>38793</v>
          </cell>
          <cell r="B519">
            <v>0.45980100000000002</v>
          </cell>
          <cell r="C519">
            <v>29.91</v>
          </cell>
          <cell r="D519">
            <v>33.96948132</v>
          </cell>
        </row>
        <row r="520">
          <cell r="A520">
            <v>38796</v>
          </cell>
          <cell r="B520">
            <v>0.31128800000000001</v>
          </cell>
          <cell r="C520">
            <v>30.22</v>
          </cell>
          <cell r="D520">
            <v>34.08185478</v>
          </cell>
        </row>
        <row r="521">
          <cell r="A521">
            <v>38797</v>
          </cell>
          <cell r="B521">
            <v>1.1740010000000001</v>
          </cell>
          <cell r="C521">
            <v>29.01</v>
          </cell>
          <cell r="D521">
            <v>33.789065209999997</v>
          </cell>
        </row>
        <row r="522">
          <cell r="A522">
            <v>38798</v>
          </cell>
          <cell r="B522">
            <v>0.30943500000000002</v>
          </cell>
          <cell r="C522">
            <v>29.09</v>
          </cell>
          <cell r="D522">
            <v>33.92338316</v>
          </cell>
        </row>
        <row r="523">
          <cell r="A523">
            <v>38799</v>
          </cell>
          <cell r="B523">
            <v>0.44598199999999999</v>
          </cell>
          <cell r="C523">
            <v>29.12</v>
          </cell>
          <cell r="D523">
            <v>33.876254060000001</v>
          </cell>
        </row>
        <row r="524">
          <cell r="A524">
            <v>38800</v>
          </cell>
          <cell r="B524">
            <v>0.260986</v>
          </cell>
          <cell r="C524">
            <v>29.16</v>
          </cell>
          <cell r="D524">
            <v>34.062855859999999</v>
          </cell>
        </row>
        <row r="525">
          <cell r="A525">
            <v>38803</v>
          </cell>
          <cell r="B525">
            <v>0.14464199999999999</v>
          </cell>
          <cell r="C525">
            <v>29.16</v>
          </cell>
          <cell r="D525">
            <v>34.103504719999997</v>
          </cell>
        </row>
        <row r="526">
          <cell r="A526">
            <v>38804</v>
          </cell>
          <cell r="B526">
            <v>0.237176</v>
          </cell>
          <cell r="C526">
            <v>29.01</v>
          </cell>
          <cell r="D526">
            <v>33.939731070000001</v>
          </cell>
        </row>
        <row r="527">
          <cell r="A527">
            <v>38805</v>
          </cell>
          <cell r="B527">
            <v>0.38676100000000002</v>
          </cell>
          <cell r="C527">
            <v>28.99</v>
          </cell>
          <cell r="D527">
            <v>34.430462890000001</v>
          </cell>
        </row>
        <row r="528">
          <cell r="A528">
            <v>38806</v>
          </cell>
          <cell r="B528">
            <v>0.135522</v>
          </cell>
          <cell r="C528">
            <v>29.11</v>
          </cell>
          <cell r="D528">
            <v>34.47523554</v>
          </cell>
        </row>
        <row r="529">
          <cell r="A529">
            <v>38807</v>
          </cell>
          <cell r="B529">
            <v>0.14069100000000001</v>
          </cell>
          <cell r="C529">
            <v>29.09</v>
          </cell>
          <cell r="D529">
            <v>34.46006586</v>
          </cell>
        </row>
        <row r="530">
          <cell r="A530">
            <v>38810</v>
          </cell>
          <cell r="B530">
            <v>0.27496799999999999</v>
          </cell>
          <cell r="C530">
            <v>28.78</v>
          </cell>
          <cell r="D530">
            <v>34.415145930000001</v>
          </cell>
        </row>
        <row r="531">
          <cell r="A531">
            <v>38811</v>
          </cell>
          <cell r="B531">
            <v>0.19101199999999999</v>
          </cell>
          <cell r="C531">
            <v>28.86</v>
          </cell>
          <cell r="D531">
            <v>34.542099960000002</v>
          </cell>
        </row>
        <row r="532">
          <cell r="A532">
            <v>38812</v>
          </cell>
          <cell r="B532">
            <v>0.17447199999999999</v>
          </cell>
          <cell r="C532">
            <v>28.88</v>
          </cell>
          <cell r="D532">
            <v>34.754033659999997</v>
          </cell>
        </row>
        <row r="533">
          <cell r="A533">
            <v>38813</v>
          </cell>
          <cell r="B533">
            <v>0.216419</v>
          </cell>
          <cell r="C533">
            <v>28.67</v>
          </cell>
          <cell r="D533">
            <v>34.7749472</v>
          </cell>
        </row>
        <row r="534">
          <cell r="A534">
            <v>38814</v>
          </cell>
          <cell r="B534">
            <v>0.16944699999999999</v>
          </cell>
          <cell r="C534">
            <v>28.52</v>
          </cell>
          <cell r="D534">
            <v>34.448725420000002</v>
          </cell>
        </row>
        <row r="535">
          <cell r="A535">
            <v>38817</v>
          </cell>
          <cell r="B535">
            <v>0.50017599999999995</v>
          </cell>
          <cell r="C535">
            <v>28.25</v>
          </cell>
          <cell r="D535">
            <v>34.36404031</v>
          </cell>
        </row>
        <row r="536">
          <cell r="A536">
            <v>38818</v>
          </cell>
          <cell r="B536">
            <v>0.165405</v>
          </cell>
          <cell r="C536">
            <v>28.16</v>
          </cell>
          <cell r="D536">
            <v>34.026478079999997</v>
          </cell>
        </row>
        <row r="537">
          <cell r="A537">
            <v>38819</v>
          </cell>
          <cell r="B537">
            <v>0.18048900000000001</v>
          </cell>
          <cell r="C537">
            <v>28.12</v>
          </cell>
          <cell r="D537">
            <v>34.090249659999998</v>
          </cell>
        </row>
        <row r="538">
          <cell r="A538">
            <v>38820</v>
          </cell>
          <cell r="B538">
            <v>0.26223200000000002</v>
          </cell>
          <cell r="C538">
            <v>28.45</v>
          </cell>
          <cell r="D538">
            <v>34.258588930000002</v>
          </cell>
        </row>
        <row r="539">
          <cell r="A539">
            <v>38824</v>
          </cell>
          <cell r="B539">
            <v>0.32834400000000002</v>
          </cell>
          <cell r="C539">
            <v>28.36</v>
          </cell>
          <cell r="D539">
            <v>34.038407640000003</v>
          </cell>
        </row>
        <row r="540">
          <cell r="A540">
            <v>38825</v>
          </cell>
          <cell r="B540">
            <v>0.33676099999999998</v>
          </cell>
          <cell r="C540">
            <v>28.15</v>
          </cell>
          <cell r="D540">
            <v>34.700866130000001</v>
          </cell>
        </row>
        <row r="541">
          <cell r="A541">
            <v>38826</v>
          </cell>
          <cell r="B541">
            <v>0.28986899999999999</v>
          </cell>
          <cell r="C541">
            <v>28.23</v>
          </cell>
          <cell r="D541">
            <v>34.91795458</v>
          </cell>
        </row>
        <row r="542">
          <cell r="A542">
            <v>38827</v>
          </cell>
          <cell r="B542">
            <v>0.23055100000000001</v>
          </cell>
          <cell r="C542">
            <v>28.65</v>
          </cell>
          <cell r="D542">
            <v>34.795271620000001</v>
          </cell>
        </row>
        <row r="543">
          <cell r="A543">
            <v>38828</v>
          </cell>
          <cell r="B543">
            <v>0.23582900000000001</v>
          </cell>
          <cell r="C543">
            <v>27.99</v>
          </cell>
          <cell r="D543">
            <v>34.505280339999999</v>
          </cell>
        </row>
        <row r="544">
          <cell r="A544">
            <v>38831</v>
          </cell>
          <cell r="B544">
            <v>0.195969</v>
          </cell>
          <cell r="C544">
            <v>28.01</v>
          </cell>
          <cell r="D544">
            <v>34.365660370000001</v>
          </cell>
        </row>
        <row r="545">
          <cell r="A545">
            <v>38832</v>
          </cell>
          <cell r="B545">
            <v>0.33526600000000001</v>
          </cell>
          <cell r="C545">
            <v>27.75</v>
          </cell>
          <cell r="D545">
            <v>34.320298600000001</v>
          </cell>
        </row>
        <row r="546">
          <cell r="A546">
            <v>38833</v>
          </cell>
          <cell r="B546">
            <v>0.13861000000000001</v>
          </cell>
          <cell r="C546">
            <v>27.81</v>
          </cell>
          <cell r="D546">
            <v>34.369342330000002</v>
          </cell>
        </row>
        <row r="547">
          <cell r="A547">
            <v>38834</v>
          </cell>
          <cell r="B547">
            <v>0.168207</v>
          </cell>
          <cell r="C547">
            <v>27.67</v>
          </cell>
          <cell r="D547">
            <v>34.536061539999999</v>
          </cell>
        </row>
        <row r="548">
          <cell r="A548">
            <v>38835</v>
          </cell>
          <cell r="B548">
            <v>0.20874599999999999</v>
          </cell>
          <cell r="C548">
            <v>27.59</v>
          </cell>
          <cell r="D548">
            <v>34.20645236</v>
          </cell>
        </row>
        <row r="549">
          <cell r="A549">
            <v>38838</v>
          </cell>
          <cell r="B549">
            <v>0.12425899999999999</v>
          </cell>
          <cell r="C549">
            <v>27.17</v>
          </cell>
          <cell r="D549">
            <v>33.944591260000003</v>
          </cell>
        </row>
        <row r="550">
          <cell r="A550">
            <v>38839</v>
          </cell>
          <cell r="B550">
            <v>0.25153199999999998</v>
          </cell>
          <cell r="C550">
            <v>27.26</v>
          </cell>
          <cell r="D550">
            <v>34.018966880000001</v>
          </cell>
        </row>
        <row r="551">
          <cell r="A551">
            <v>38840</v>
          </cell>
          <cell r="B551">
            <v>0.156778</v>
          </cell>
          <cell r="C551">
            <v>27.13</v>
          </cell>
          <cell r="D551">
            <v>33.932514429999998</v>
          </cell>
        </row>
        <row r="552">
          <cell r="A552">
            <v>38841</v>
          </cell>
          <cell r="B552">
            <v>0.12662999999999999</v>
          </cell>
          <cell r="C552">
            <v>27.6</v>
          </cell>
          <cell r="D552">
            <v>34.226040390000001</v>
          </cell>
        </row>
        <row r="553">
          <cell r="A553">
            <v>38842</v>
          </cell>
          <cell r="B553">
            <v>0.17299100000000001</v>
          </cell>
          <cell r="C553">
            <v>27.69</v>
          </cell>
          <cell r="D553">
            <v>34.501009269999997</v>
          </cell>
        </row>
        <row r="554">
          <cell r="A554">
            <v>38845</v>
          </cell>
          <cell r="B554">
            <v>0.13598099999999999</v>
          </cell>
          <cell r="C554">
            <v>27.31</v>
          </cell>
          <cell r="D554">
            <v>34.536650659999999</v>
          </cell>
        </row>
        <row r="555">
          <cell r="A555">
            <v>38846</v>
          </cell>
          <cell r="B555">
            <v>0.169317</v>
          </cell>
          <cell r="C555">
            <v>27.37</v>
          </cell>
          <cell r="D555">
            <v>34.437384979999997</v>
          </cell>
        </row>
        <row r="556">
          <cell r="A556">
            <v>38847</v>
          </cell>
          <cell r="B556">
            <v>0.11386400000000001</v>
          </cell>
          <cell r="C556">
            <v>27.02</v>
          </cell>
          <cell r="D556">
            <v>34.179500400000002</v>
          </cell>
        </row>
        <row r="557">
          <cell r="A557">
            <v>38848</v>
          </cell>
          <cell r="B557">
            <v>0.44888400000000001</v>
          </cell>
          <cell r="C557">
            <v>26.52</v>
          </cell>
          <cell r="D557">
            <v>33.471974699999997</v>
          </cell>
        </row>
        <row r="558">
          <cell r="A558">
            <v>38849</v>
          </cell>
          <cell r="B558">
            <v>0.19259999999999999</v>
          </cell>
          <cell r="C558">
            <v>25.81</v>
          </cell>
          <cell r="D558">
            <v>33.046045399999997</v>
          </cell>
        </row>
        <row r="559">
          <cell r="A559">
            <v>38852</v>
          </cell>
          <cell r="B559">
            <v>0.465339</v>
          </cell>
          <cell r="C559">
            <v>25.76</v>
          </cell>
          <cell r="D559">
            <v>32.968576929999998</v>
          </cell>
        </row>
        <row r="560">
          <cell r="A560">
            <v>38853</v>
          </cell>
          <cell r="B560">
            <v>0.31956000000000001</v>
          </cell>
          <cell r="C560">
            <v>26.36</v>
          </cell>
          <cell r="D560">
            <v>32.830282459999999</v>
          </cell>
        </row>
        <row r="561">
          <cell r="A561">
            <v>38854</v>
          </cell>
          <cell r="B561">
            <v>0.41977999999999999</v>
          </cell>
          <cell r="C561">
            <v>25.71</v>
          </cell>
          <cell r="D561">
            <v>32.339403369999999</v>
          </cell>
        </row>
        <row r="562">
          <cell r="A562">
            <v>38855</v>
          </cell>
          <cell r="B562">
            <v>0.40531800000000001</v>
          </cell>
          <cell r="C562">
            <v>25.3</v>
          </cell>
          <cell r="D562">
            <v>32.111416319999996</v>
          </cell>
        </row>
        <row r="563">
          <cell r="A563">
            <v>38856</v>
          </cell>
          <cell r="B563">
            <v>1.2213020000000001</v>
          </cell>
          <cell r="C563">
            <v>23.83</v>
          </cell>
          <cell r="D563">
            <v>32.311125910000001</v>
          </cell>
        </row>
        <row r="564">
          <cell r="A564">
            <v>38859</v>
          </cell>
          <cell r="B564">
            <v>0.65685300000000002</v>
          </cell>
          <cell r="C564">
            <v>23.07</v>
          </cell>
          <cell r="D564">
            <v>32.001546589999997</v>
          </cell>
        </row>
        <row r="565">
          <cell r="A565">
            <v>38860</v>
          </cell>
          <cell r="B565">
            <v>0.66522700000000001</v>
          </cell>
          <cell r="C565">
            <v>22.87</v>
          </cell>
          <cell r="D565">
            <v>31.79388397</v>
          </cell>
        </row>
        <row r="566">
          <cell r="A566">
            <v>38861</v>
          </cell>
          <cell r="B566">
            <v>0.76102199999999998</v>
          </cell>
          <cell r="C566">
            <v>23.97</v>
          </cell>
          <cell r="D566">
            <v>31.947200840000001</v>
          </cell>
        </row>
        <row r="567">
          <cell r="A567">
            <v>38862</v>
          </cell>
          <cell r="B567">
            <v>0.47376400000000002</v>
          </cell>
          <cell r="C567">
            <v>24.37</v>
          </cell>
          <cell r="D567">
            <v>32.375339310000001</v>
          </cell>
        </row>
        <row r="568">
          <cell r="A568">
            <v>38863</v>
          </cell>
          <cell r="B568">
            <v>0.17450499999999999</v>
          </cell>
          <cell r="C568">
            <v>24.31</v>
          </cell>
          <cell r="D568">
            <v>32.553988080000003</v>
          </cell>
        </row>
        <row r="569">
          <cell r="A569">
            <v>38867</v>
          </cell>
          <cell r="B569">
            <v>0.25146000000000002</v>
          </cell>
          <cell r="C569">
            <v>23.44</v>
          </cell>
          <cell r="D569">
            <v>31.88195649</v>
          </cell>
        </row>
        <row r="570">
          <cell r="A570">
            <v>38868</v>
          </cell>
          <cell r="B570">
            <v>0.34585300000000002</v>
          </cell>
          <cell r="C570">
            <v>23.28</v>
          </cell>
          <cell r="D570">
            <v>32.090208220000001</v>
          </cell>
        </row>
        <row r="571">
          <cell r="A571">
            <v>38869</v>
          </cell>
          <cell r="B571">
            <v>0.54474500000000003</v>
          </cell>
          <cell r="C571">
            <v>23.95</v>
          </cell>
          <cell r="D571">
            <v>32.693755340000003</v>
          </cell>
        </row>
        <row r="572">
          <cell r="A572">
            <v>38870</v>
          </cell>
          <cell r="B572">
            <v>0.28543600000000002</v>
          </cell>
          <cell r="C572">
            <v>24.44</v>
          </cell>
          <cell r="D572">
            <v>32.68712781</v>
          </cell>
        </row>
        <row r="573">
          <cell r="A573">
            <v>38873</v>
          </cell>
          <cell r="B573">
            <v>0.29059600000000002</v>
          </cell>
          <cell r="C573">
            <v>23.66</v>
          </cell>
          <cell r="D573">
            <v>31.95382837</v>
          </cell>
        </row>
        <row r="574">
          <cell r="A574">
            <v>38874</v>
          </cell>
          <cell r="B574">
            <v>0.20780299999999999</v>
          </cell>
          <cell r="C574">
            <v>23.75</v>
          </cell>
          <cell r="D574">
            <v>31.853089910000001</v>
          </cell>
        </row>
        <row r="575">
          <cell r="A575">
            <v>38875</v>
          </cell>
          <cell r="B575">
            <v>0.275223</v>
          </cell>
          <cell r="C575">
            <v>23.11</v>
          </cell>
          <cell r="D575">
            <v>31.691378159999999</v>
          </cell>
        </row>
        <row r="576">
          <cell r="A576">
            <v>38876</v>
          </cell>
          <cell r="B576">
            <v>0.50606700000000004</v>
          </cell>
          <cell r="C576">
            <v>23.73</v>
          </cell>
          <cell r="D576">
            <v>31.595941719999999</v>
          </cell>
        </row>
        <row r="577">
          <cell r="A577">
            <v>38877</v>
          </cell>
          <cell r="B577">
            <v>0.29159800000000002</v>
          </cell>
          <cell r="C577">
            <v>23.36</v>
          </cell>
          <cell r="D577">
            <v>31.444834029999999</v>
          </cell>
        </row>
        <row r="578">
          <cell r="A578">
            <v>38880</v>
          </cell>
          <cell r="B578">
            <v>0.33863300000000002</v>
          </cell>
          <cell r="C578">
            <v>22.97</v>
          </cell>
          <cell r="D578">
            <v>30.800638060000001</v>
          </cell>
        </row>
        <row r="579">
          <cell r="A579">
            <v>38881</v>
          </cell>
          <cell r="B579">
            <v>1.139157</v>
          </cell>
          <cell r="C579">
            <v>21.97</v>
          </cell>
          <cell r="D579">
            <v>30.52301817</v>
          </cell>
        </row>
        <row r="580">
          <cell r="A580">
            <v>38882</v>
          </cell>
          <cell r="B580">
            <v>1.283147</v>
          </cell>
          <cell r="C580">
            <v>22.08</v>
          </cell>
          <cell r="D580">
            <v>30.722285920000001</v>
          </cell>
        </row>
        <row r="581">
          <cell r="A581">
            <v>38883</v>
          </cell>
          <cell r="B581">
            <v>0.44997599999999999</v>
          </cell>
          <cell r="C581">
            <v>22.46</v>
          </cell>
          <cell r="D581">
            <v>31.578710149999999</v>
          </cell>
        </row>
        <row r="582">
          <cell r="A582">
            <v>38884</v>
          </cell>
          <cell r="B582">
            <v>0.94320700000000002</v>
          </cell>
          <cell r="C582">
            <v>23.21</v>
          </cell>
          <cell r="D582">
            <v>31.369574740000001</v>
          </cell>
        </row>
        <row r="583">
          <cell r="A583">
            <v>38887</v>
          </cell>
          <cell r="B583">
            <v>0.337756</v>
          </cell>
          <cell r="C583">
            <v>22.91</v>
          </cell>
          <cell r="D583">
            <v>31.081939909999999</v>
          </cell>
        </row>
        <row r="584">
          <cell r="A584">
            <v>38888</v>
          </cell>
          <cell r="B584">
            <v>0.80112499999999998</v>
          </cell>
          <cell r="C584">
            <v>22.21</v>
          </cell>
          <cell r="D584">
            <v>31.032454349999998</v>
          </cell>
          <cell r="E584">
            <v>22.91</v>
          </cell>
        </row>
        <row r="585">
          <cell r="A585">
            <v>38889</v>
          </cell>
          <cell r="B585">
            <v>0.467582</v>
          </cell>
          <cell r="C585">
            <v>22.44</v>
          </cell>
          <cell r="D585">
            <v>31.535263</v>
          </cell>
        </row>
        <row r="586">
          <cell r="A586">
            <v>38890</v>
          </cell>
          <cell r="B586">
            <v>0.40724100000000002</v>
          </cell>
          <cell r="C586">
            <v>22.48</v>
          </cell>
          <cell r="D586">
            <v>31.26692165</v>
          </cell>
        </row>
        <row r="587">
          <cell r="A587">
            <v>38891</v>
          </cell>
          <cell r="B587">
            <v>0.317444</v>
          </cell>
          <cell r="C587">
            <v>22.43</v>
          </cell>
          <cell r="D587">
            <v>31.244682610000002</v>
          </cell>
        </row>
        <row r="588">
          <cell r="A588">
            <v>38894</v>
          </cell>
          <cell r="B588">
            <v>0.22563900000000001</v>
          </cell>
          <cell r="C588">
            <v>22.5</v>
          </cell>
          <cell r="D588">
            <v>31.42436232</v>
          </cell>
        </row>
        <row r="589">
          <cell r="A589">
            <v>38895</v>
          </cell>
          <cell r="B589">
            <v>0.55470799999999998</v>
          </cell>
          <cell r="C589">
            <v>22.25</v>
          </cell>
          <cell r="D589">
            <v>30.932157719999999</v>
          </cell>
        </row>
        <row r="590">
          <cell r="A590">
            <v>38896</v>
          </cell>
          <cell r="B590">
            <v>0.37247599999999997</v>
          </cell>
          <cell r="C590">
            <v>22.15</v>
          </cell>
          <cell r="D590">
            <v>31.102853450000001</v>
          </cell>
        </row>
        <row r="591">
          <cell r="A591">
            <v>38897</v>
          </cell>
          <cell r="B591">
            <v>0.26867099999999999</v>
          </cell>
          <cell r="C591">
            <v>22.93</v>
          </cell>
          <cell r="D591">
            <v>32.02393292</v>
          </cell>
        </row>
        <row r="592">
          <cell r="A592">
            <v>38898</v>
          </cell>
          <cell r="B592">
            <v>1.4235070000000001</v>
          </cell>
          <cell r="C592">
            <v>23.41</v>
          </cell>
          <cell r="D592">
            <v>31.990206149999999</v>
          </cell>
        </row>
        <row r="593">
          <cell r="A593">
            <v>38901</v>
          </cell>
          <cell r="B593">
            <v>0.10273699999999999</v>
          </cell>
          <cell r="C593">
            <v>23.45</v>
          </cell>
          <cell r="D593">
            <v>32.260314839999999</v>
          </cell>
        </row>
        <row r="594">
          <cell r="A594">
            <v>38903</v>
          </cell>
          <cell r="B594">
            <v>0.16980500000000001</v>
          </cell>
          <cell r="C594">
            <v>23.2</v>
          </cell>
          <cell r="D594">
            <v>31.714059049999999</v>
          </cell>
        </row>
        <row r="595">
          <cell r="A595">
            <v>38904</v>
          </cell>
          <cell r="B595">
            <v>0.20616200000000001</v>
          </cell>
          <cell r="C595">
            <v>22.92</v>
          </cell>
          <cell r="D595">
            <v>31.73983278</v>
          </cell>
        </row>
        <row r="596">
          <cell r="A596">
            <v>38905</v>
          </cell>
          <cell r="B596">
            <v>0.31983200000000001</v>
          </cell>
          <cell r="C596">
            <v>22.21</v>
          </cell>
          <cell r="D596">
            <v>31.371194800000001</v>
          </cell>
        </row>
        <row r="603">
          <cell r="A603" t="str">
            <v>Data Block for Radar Chart</v>
          </cell>
        </row>
        <row r="604">
          <cell r="A604" t="str">
            <v>X Values</v>
          </cell>
          <cell r="B604" t="str">
            <v>XY (Scatter) 1</v>
          </cell>
          <cell r="C604" t="str">
            <v>_r_Names</v>
          </cell>
        </row>
        <row r="605">
          <cell r="A605">
            <v>1</v>
          </cell>
          <cell r="B605">
            <v>0</v>
          </cell>
          <cell r="C605" t="str">
            <v>DJ</v>
          </cell>
        </row>
        <row r="606">
          <cell r="A606">
            <v>1</v>
          </cell>
          <cell r="B606">
            <v>2.2499999999999999E-2</v>
          </cell>
        </row>
        <row r="607">
          <cell r="A607">
            <v>2</v>
          </cell>
          <cell r="B607">
            <v>2.2499999999999999E-2</v>
          </cell>
          <cell r="C607" t="str">
            <v>SS</v>
          </cell>
        </row>
        <row r="608">
          <cell r="A608">
            <v>2</v>
          </cell>
          <cell r="B608">
            <v>2.75E-2</v>
          </cell>
        </row>
        <row r="609">
          <cell r="A609">
            <v>3</v>
          </cell>
          <cell r="B609">
            <v>2.75E-2</v>
          </cell>
          <cell r="C609" t="str">
            <v>PP</v>
          </cell>
        </row>
        <row r="610">
          <cell r="A610">
            <v>3</v>
          </cell>
          <cell r="B610">
            <v>3.2500000000000001E-2</v>
          </cell>
        </row>
        <row r="611">
          <cell r="A611">
            <v>4</v>
          </cell>
          <cell r="B611">
            <v>3.2500000000000001E-2</v>
          </cell>
          <cell r="C611" t="str">
            <v>QQ</v>
          </cell>
        </row>
        <row r="612">
          <cell r="A612">
            <v>4</v>
          </cell>
          <cell r="B612">
            <v>3.7499999999999999E-2</v>
          </cell>
        </row>
        <row r="613">
          <cell r="A613">
            <v>5</v>
          </cell>
          <cell r="B613">
            <v>3.7499999999999999E-2</v>
          </cell>
          <cell r="C613" t="str">
            <v>RR</v>
          </cell>
        </row>
        <row r="614">
          <cell r="A614">
            <v>5</v>
          </cell>
          <cell r="B614">
            <v>4.2500000000000003E-2</v>
          </cell>
        </row>
        <row r="615">
          <cell r="A615">
            <v>6</v>
          </cell>
          <cell r="B615">
            <v>4.2500000000000003E-2</v>
          </cell>
          <cell r="C615" t="str">
            <v>TT</v>
          </cell>
        </row>
        <row r="618">
          <cell r="A618" t="str">
            <v>Data Block for Radar Chart</v>
          </cell>
        </row>
        <row r="619">
          <cell r="B619" t="str">
            <v>Radar 1</v>
          </cell>
          <cell r="C619" t="str">
            <v>Radar 2</v>
          </cell>
        </row>
        <row r="620">
          <cell r="A620">
            <v>1990</v>
          </cell>
          <cell r="B620">
            <v>25</v>
          </cell>
          <cell r="C620">
            <v>8</v>
          </cell>
        </row>
        <row r="621">
          <cell r="A621">
            <v>1991</v>
          </cell>
          <cell r="B621">
            <v>20</v>
          </cell>
          <cell r="C621">
            <v>17</v>
          </cell>
        </row>
        <row r="622">
          <cell r="A622">
            <v>1992</v>
          </cell>
          <cell r="B622">
            <v>10</v>
          </cell>
          <cell r="C622">
            <v>22</v>
          </cell>
        </row>
        <row r="623">
          <cell r="A623">
            <v>1993</v>
          </cell>
          <cell r="B623">
            <v>17</v>
          </cell>
          <cell r="C623">
            <v>3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ACLSHL96"/>
      <sheetName val="#REF"/>
      <sheetName val="HEADCOUNT WORKSHEET"/>
      <sheetName val="Mat'l Pareto"/>
      <sheetName val="Summary"/>
      <sheetName val="Download"/>
      <sheetName val="VCP"/>
      <sheetName val="NCOMPB"/>
      <sheetName val="170295"/>
      <sheetName val="170385"/>
      <sheetName val="130200"/>
      <sheetName val="6AM350"/>
      <sheetName val="103199"/>
      <sheetName val="103351"/>
      <sheetName val="160719"/>
      <sheetName val="160729"/>
      <sheetName val="160739"/>
      <sheetName val="P21351"/>
      <sheetName val="RCSRCS"/>
      <sheetName val="170493"/>
      <sheetName val="171413"/>
      <sheetName val="171190"/>
      <sheetName val="800303"/>
      <sheetName val="800302"/>
      <sheetName val="171390"/>
      <sheetName val="171490"/>
      <sheetName val="171590"/>
      <sheetName val="170296"/>
      <sheetName val="ANA099"/>
      <sheetName val="VAP099"/>
      <sheetName val="ACP099"/>
      <sheetName val="P24229"/>
      <sheetName val="PRELIM"/>
      <sheetName val="106110"/>
      <sheetName val="102359"/>
      <sheetName val="CONELIM"/>
      <sheetName val="CONOTH"/>
      <sheetName val="CONRES"/>
      <sheetName val="TOTHDQ"/>
      <sheetName val="TOTELIM"/>
      <sheetName val="TOTRES"/>
      <sheetName val="371339-fuji"/>
      <sheetName val="220129-vieques"/>
      <sheetName val="371339"/>
      <sheetName val="M&amp;I2671"/>
      <sheetName val="Salary"/>
      <sheetName val="CSH"/>
      <sheetName val="Lookup"/>
      <sheetName val="Cover"/>
      <sheetName val="Testwork"/>
      <sheetName val="Data"/>
      <sheetName val="Main"/>
      <sheetName val="4Block_output_sheet"/>
      <sheetName val="Labor_ETC"/>
      <sheetName val="T&amp;L_ETC"/>
      <sheetName val="Material_ETC"/>
      <sheetName val="ODC_ETC"/>
      <sheetName val="Change Orders"/>
      <sheetName val="Contingency_Journal"/>
      <sheetName val="Revenue Update"/>
      <sheetName val="Revenue_Events"/>
      <sheetName val="Billing_Events"/>
      <sheetName val="Agreements"/>
      <sheetName val="Approved Budgets"/>
      <sheetName val="Forecast Budgets"/>
      <sheetName val="ITD_By_Task"/>
      <sheetName val="Data_By_Period"/>
      <sheetName val="Data_By_Task"/>
      <sheetName val="Trend"/>
      <sheetName val="PO_Details"/>
      <sheetName val="Material_Details"/>
      <sheetName val="Labor_Details"/>
      <sheetName val="Employee_Details"/>
      <sheetName val="T&amp;L_Details"/>
      <sheetName val="ODC_Details"/>
      <sheetName val="Commitments"/>
      <sheetName val="PO_Search_Tool"/>
      <sheetName val="MS  - Cash Flow"/>
      <sheetName val="Lookups"/>
      <sheetName val="ReadMe"/>
      <sheetName val="WBS"/>
      <sheetName val="R&amp;O Q4 Sydow 18-Oct"/>
      <sheetName val="R &amp; O q3"/>
      <sheetName val="R &amp; O Q4 Sydow  27-Oct"/>
      <sheetName val="R &amp; O Q4 Sydow 03-Nov"/>
      <sheetName val="R &amp; O M Sydow 17-Nov-2006"/>
      <sheetName val="R &amp; O M Sydow 20-Nov-2006"/>
      <sheetName val="R&amp;O M Sydow 28-Nov-2006"/>
      <sheetName val="R &amp;O 15 dec"/>
      <sheetName val="R &amp; O q4"/>
      <sheetName val="Risks &amp; Opps"/>
      <sheetName val="Q2 action plan"/>
      <sheetName val="Milestones CY2006"/>
      <sheetName val="Order Forecast"/>
      <sheetName val="SII"/>
      <sheetName val="Backlog"/>
      <sheetName val="IDV Breakdown"/>
      <sheetName val="Pivot Details "/>
      <sheetName val="Pivot 2"/>
      <sheetName val="Pivot 1"/>
      <sheetName val="checks paid(OnLine BS)"/>
      <sheetName val="_REF"/>
      <sheetName val="Mat_l Pareto"/>
      <sheetName val="Page 1"/>
      <sheetName val="CENTERLINE"/>
      <sheetName val="List"/>
      <sheetName val="RM Data"/>
      <sheetName val="CRITERIA1"/>
      <sheetName val="Instruction"/>
      <sheetName val="Instructions"/>
      <sheetName val="121538 Telephone_2006"/>
      <sheetName val="Mix-1Q"/>
      <sheetName val="Jun YTD"/>
      <sheetName val="LOCATION Tables"/>
      <sheetName val="SETUP"/>
      <sheetName val="QUOTE"/>
      <sheetName val="Pivot"/>
      <sheetName val="Sheet2"/>
      <sheetName val="LCGRAPH"/>
      <sheetName val="References"/>
      <sheetName val="Backing 1 - fx rate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QTR1"/>
      <sheetName val="QTR2"/>
      <sheetName val="QTR3"/>
      <sheetName val="QTR4"/>
      <sheetName val="SEPT"/>
      <sheetName val="Stock Chart"/>
      <sheetName val="pl-prior month YTD"/>
      <sheetName val="1403"/>
      <sheetName val="WIPROGE"/>
      <sheetName val="Details"/>
      <sheetName val="GlobalSAndIByPole"/>
      <sheetName val="chart 1"/>
      <sheetName val="Modality Summary"/>
      <sheetName val=" BC SUMMARY 2003"/>
      <sheetName val="cashflow"/>
      <sheetName val="Sheet3"/>
      <sheetName val="p&amp;l by month"/>
      <sheetName val="CUSTOMERDETAILS"/>
      <sheetName val="CY Head"/>
      <sheetName val="95 Rev"/>
      <sheetName val="0398exp"/>
      <sheetName val="DR95-Complement"/>
      <sheetName val="Eur_sub2 "/>
      <sheetName val="2001 even"/>
      <sheetName val="prdty"/>
      <sheetName val="FG Obsol"/>
      <sheetName val="P&amp;L Analysis"/>
      <sheetName val="Input Page"/>
      <sheetName val="GL Summary"/>
      <sheetName val="condensed p&amp;l"/>
      <sheetName val="Final HU TB Jun 2002"/>
      <sheetName val="Ind Mat"/>
      <sheetName val="FX"/>
      <sheetName val="print_macro"/>
      <sheetName val="MCOE Final Slow"/>
      <sheetName val="R&amp;D"/>
      <sheetName val="IOPlan"/>
      <sheetName val="Productivity"/>
      <sheetName val="TOTAL"/>
      <sheetName val="ref"/>
      <sheetName val="관세"/>
      <sheetName val="94 Rev"/>
      <sheetName val="TPM Tot"/>
      <sheetName val="prdtyform"/>
      <sheetName val="Overview"/>
      <sheetName val="Mix in Total"/>
      <sheetName val="StdMarginRegQtr"/>
      <sheetName val="DSO"/>
      <sheetName val="Sheet1"/>
      <sheetName val="CHS"/>
      <sheetName val="Interventional Reconciliation"/>
      <sheetName val="OP"/>
      <sheetName val="????&lt;?&gt;"/>
      <sheetName val="Macro1"/>
      <sheetName val="OPERSUM"/>
      <sheetName val="Business Summary Reports"/>
      <sheetName val="ACT_NSB_CY"/>
      <sheetName val="ACT_NSB_PY"/>
      <sheetName val="ACT_PRC_CY"/>
      <sheetName val="OP_NSB"/>
      <sheetName val="OP_PRICE"/>
      <sheetName val="YTD Dashboard"/>
      <sheetName val="HOURS ESTIMATE"/>
      <sheetName val="Drop Dwn Lists"/>
      <sheetName val="Configuration"/>
      <sheetName val="Proposal"/>
      <sheetName val="Free sheet"/>
      <sheetName val="Tool Metadata"/>
      <sheetName val="Controls"/>
      <sheetName val="X Aug 02 unique"/>
      <sheetName val="Segment"/>
      <sheetName val="Validation Tables"/>
      <sheetName val="Data Original"/>
      <sheetName val="5. Values for drop-down"/>
      <sheetName val="Master BTrain Analysis"/>
      <sheetName val="Master BTracker Analysis"/>
      <sheetName val="I&amp;RS Load - I"/>
      <sheetName val="I&amp;RS Load - S"/>
      <sheetName val="YTD Driver"/>
      <sheetName val="Master Turbine Frame Index"/>
      <sheetName val="MATCH BL TO SL"/>
      <sheetName val="CS Load - I"/>
      <sheetName val="V_NUM JE"/>
      <sheetName val="Lex Input 1st Pass"/>
      <sheetName val="1PCBUD"/>
      <sheetName val="Assumptions"/>
      <sheetName val="As-Is"/>
      <sheetName val="Hol"/>
      <sheetName val="FlHol"/>
      <sheetName val="Vac"/>
      <sheetName val="Lookup Comp"/>
      <sheetName val="Contradiction Resolution"/>
      <sheetName val="_template"/>
      <sheetName val="PGT Details before"/>
      <sheetName val="Rates"/>
      <sheetName val="Criteria"/>
      <sheetName val="PriceList"/>
      <sheetName val="Addresses"/>
      <sheetName val="Parms"/>
      <sheetName val="Program Database"/>
      <sheetName val="SLS97MON"/>
      <sheetName val="By Month"/>
      <sheetName val="FC "/>
      <sheetName val="INFOS"/>
      <sheetName val="Transfert"/>
      <sheetName val="Pers. Expat."/>
      <sheetName val="Pers. Local"/>
      <sheetName val="Vorgaben"/>
      <sheetName val="Data base"/>
      <sheetName val="Prénom"/>
      <sheetName val="LISTMETI"/>
      <sheetName val="Investissements"/>
      <sheetName val="Effectifs inscrits Total Sté-09"/>
      <sheetName val="PAC2H01"/>
      <sheetName val="ACTUAL"/>
      <sheetName val="SalesSummaryJan13"/>
      <sheetName val="UNITS"/>
      <sheetName val="Nov brio q dump summary"/>
      <sheetName val="ALL DATA"/>
      <sheetName val="Asset mgmt"/>
      <sheetName val="SOURI"/>
      <sheetName val="Tot PC Italy"/>
      <sheetName val="critères"/>
      <sheetName val="Intérim"/>
      <sheetName val="A19J-Lex"/>
      <sheetName val="Income Statement"/>
      <sheetName val="DYN PP"/>
      <sheetName val=" details"/>
      <sheetName val="Feuil1"/>
      <sheetName val="Error Report"/>
      <sheetName val="Dsum BS"/>
      <sheetName val="EntityList"/>
      <sheetName val="A19T"/>
      <sheetName val="Datalist"/>
      <sheetName val="Calc."/>
      <sheetName val="Calculation sheet"/>
      <sheetName val="All_Systems"/>
      <sheetName val="Sheet G"/>
      <sheetName val="Listing"/>
      <sheetName val="riola don't know 9-26-99"/>
      <sheetName val="booking details"/>
      <sheetName val="NewRegionVlookup"/>
      <sheetName val="4Q R&amp;O-ES"/>
      <sheetName val="LEX AugDR95"/>
      <sheetName val="Adj"/>
      <sheetName val="PD Summary"/>
      <sheetName val="PW"/>
      <sheetName val="Top25 PW"/>
      <sheetName val="ToBePD PW"/>
      <sheetName val="CurrARTables"/>
      <sheetName val="Forecast"/>
      <sheetName val="OP PLAN"/>
      <sheetName val="MAY Forecast "/>
      <sheetName val="Gecars Details"/>
      <sheetName val="RSALE"/>
      <sheetName val="STEAM AR-PC FILE"/>
      <sheetName val="FEB-03"/>
      <sheetName val="Billing Schedule summary"/>
      <sheetName val="APR EST"/>
      <sheetName val="February OP review"/>
      <sheetName val="Q1 OP PLAN"/>
      <sheetName val="Sales 2004"/>
      <sheetName val="PSEC_Order"/>
      <sheetName val="FW Table"/>
      <sheetName val="Vlookup"/>
      <sheetName val="2002FW1-25"/>
      <sheetName val="LM1600"/>
      <sheetName val="LM2500"/>
      <sheetName val="Rotables"/>
      <sheetName val="LM2500+"/>
      <sheetName val="Modules"/>
      <sheetName val="LM6000"/>
      <sheetName val="Operations"/>
      <sheetName val="Model"/>
      <sheetName val="Cc Table"/>
      <sheetName val="Sales Split Table"/>
      <sheetName val="Lists"/>
      <sheetName val="CMSDataRow"/>
      <sheetName val="SOBData"/>
      <sheetName val="Trial Balance"/>
      <sheetName val="Financials"/>
      <sheetName val="Accounts Receivable"/>
      <sheetName val="Flash_Detail"/>
      <sheetName val="Detail"/>
      <sheetName val="MY OFA 2"/>
      <sheetName val="OFA Rec"/>
      <sheetName val="Cash Flow"/>
      <sheetName val="journées de travail"/>
      <sheetName val="DR95CFA '01"/>
      <sheetName val="ens GSCM"/>
      <sheetName val="HQ"/>
      <sheetName val="Oracle Trial Balance"/>
      <sheetName val="Inventory"/>
      <sheetName val="200-Balance_CORR"/>
      <sheetName val="Forecast July"/>
      <sheetName val="definitionen"/>
      <sheetName val="FS"/>
      <sheetName val="table grille"/>
      <sheetName val="OFAbyRegion"/>
      <sheetName val="Severity"/>
      <sheetName val="OFAbySeg"/>
      <sheetName val="6BPRO"/>
      <sheetName val="Menu"/>
      <sheetName val="PackInformation"/>
      <sheetName val="SiteDataFiles"/>
      <sheetName val="PYDataImported"/>
      <sheetName val="Line Details"/>
      <sheetName val="Rates &amp; Dates"/>
      <sheetName val="Internal Cash Flow"/>
      <sheetName val="Address Labels"/>
      <sheetName val="Extract_ES_Turbines"/>
      <sheetName val="CONF"/>
      <sheetName val="Adm97"/>
      <sheetName val="PPSD SumOps 3 29 02"/>
      <sheetName val="Database Champo"/>
      <sheetName val="Liste-Formulaire"/>
      <sheetName val="BS as received"/>
      <sheetName val="CurrARonly"/>
      <sheetName val="Base Case"/>
      <sheetName val="IS"/>
      <sheetName val="Notes"/>
      <sheetName val="table"/>
      <sheetName val="EXP"/>
      <sheetName val="ED"/>
      <sheetName val="DropDownValues"/>
      <sheetName val="mgmtentity"/>
      <sheetName val="IC Table"/>
      <sheetName val="MYY OFA1 (2)"/>
      <sheetName val="Run"/>
      <sheetName val="I&amp;FS Tracker"/>
      <sheetName val="MYY OFA1"/>
      <sheetName val="Sheet4"/>
      <sheetName val="FU"/>
      <sheetName val="FF Track - OP"/>
      <sheetName val="MY OFA 1"/>
      <sheetName val="OFA - Sales"/>
      <sheetName val="OFA - BS"/>
      <sheetName val="test.xls"/>
      <sheetName val="Multipliers"/>
      <sheetName val="Exelon-Analysis"/>
      <sheetName val="Check List"/>
      <sheetName val="CC Buckets"/>
      <sheetName val="CSC_Closed_from_Lab_Log"/>
      <sheetName val="39기"/>
      <sheetName val="DELISTED DATA"/>
      <sheetName val="REF_ACT"/>
      <sheetName val="CELSXS_OP"/>
      <sheetName val="CELTMNF_OP"/>
      <sheetName val="CELTMNF_PY"/>
      <sheetName val="1024"/>
      <sheetName val="Preliminary Results"/>
      <sheetName val="REL1997"/>
      <sheetName val="name sheet"/>
      <sheetName val="Selections"/>
      <sheetName val="PM Input"/>
      <sheetName val="2014 Input"/>
      <sheetName val="Total by Function QSplit"/>
      <sheetName val=" BC SUMMARY 2002"/>
      <sheetName val="Exhange Rate"/>
      <sheetName val="Sales"/>
      <sheetName val="CM Calc"/>
      <sheetName val="CM"/>
      <sheetName val="Orders"/>
      <sheetName val="Forex"/>
      <sheetName val="GSO"/>
      <sheetName val="Sales Jul 99"/>
      <sheetName val="Sept '99"/>
      <sheetName val="April"/>
      <sheetName val="June"/>
      <sheetName val="January"/>
      <sheetName val="February"/>
      <sheetName val="March"/>
      <sheetName val="August"/>
      <sheetName val="P&amp;L Summary Page"/>
      <sheetName val="SCOS0302"/>
      <sheetName val="database"/>
      <sheetName val="Chart of Products"/>
      <sheetName val="대리점리스트"/>
      <sheetName val="July"/>
      <sheetName val="November"/>
      <sheetName val="9899 runrate"/>
      <sheetName val="주주명부&lt;끝&gt;"/>
      <sheetName val="3"/>
      <sheetName val="dealer list"/>
      <sheetName val="BlockISales"/>
      <sheetName val="GEMSE TOTAL - Eqpt"/>
      <sheetName val="HC-IT 2004"/>
      <sheetName val="Stat EUR July 03"/>
      <sheetName val="UK"/>
      <sheetName val="CoFe Input Form"/>
      <sheetName val="Pathspeed CR"/>
      <sheetName val="Deal Info"/>
      <sheetName val="Siting"/>
      <sheetName val="External Medical Supply"/>
      <sheetName val="Industry Classfication"/>
      <sheetName val="??"/>
      <sheetName val="MyenOP"/>
      <sheetName val="MyenCY"/>
      <sheetName val="CostV"/>
      <sheetName val="Export"/>
      <sheetName val="Basecost"/>
      <sheetName val="WGE P&amp;E"/>
      <sheetName val="Consolidation _Rs"/>
      <sheetName val="Exchange"/>
      <sheetName val="Monthly"/>
      <sheetName val="VPY$"/>
      <sheetName val="Sales page"/>
      <sheetName val="STATICV"/>
      <sheetName val="inventory snapshot 20020313"/>
      <sheetName val="Inventory List (2)"/>
      <sheetName val="On Hand"/>
      <sheetName val="FGMS"/>
      <sheetName val="MFG"/>
      <sheetName val="Wenger Summary"/>
      <sheetName val="3-13 Summary"/>
      <sheetName val="profit"/>
      <sheetName val="£Summary"/>
      <sheetName val="SVSalesToCM"/>
      <sheetName val="Global Detailed Input"/>
      <sheetName val="SUMbyGEMS"/>
      <sheetName val="NOV8-MCATS"/>
      <sheetName val="CT"/>
      <sheetName val="MM-Future-Report-Cat-S-20060511"/>
      <sheetName val="Orig FC Pivot Table"/>
      <sheetName val="Statement of Ops 1"/>
      <sheetName val="Q1 in stock"/>
      <sheetName val="HEADCOUNT_WORKSHEET"/>
      <sheetName val="Mat'l_Pareto"/>
      <sheetName val="Mat_l_Pareto"/>
      <sheetName val="2014_Input"/>
      <sheetName val="chart_1"/>
      <sheetName val="Business_Summary_Reports"/>
      <sheetName val="YTD_Dashboard"/>
      <sheetName val="HOURS_ESTIMATE"/>
      <sheetName val="Drop_Dwn_Lists"/>
      <sheetName val="Free_sheet"/>
      <sheetName val="Tool_Metadata"/>
      <sheetName val="Change_Orders"/>
      <sheetName val="Revenue_Update"/>
      <sheetName val="Approved_Budgets"/>
      <sheetName val="Forecast_Budgets"/>
      <sheetName val="MS__-_Cash_Flow"/>
      <sheetName val="R&amp;O_Q4_Sydow_18-Oct"/>
      <sheetName val="R_&amp;_O_q3"/>
      <sheetName val="R_&amp;_O_Q4_Sydow__27-Oct"/>
      <sheetName val="R_&amp;_O_Q4_Sydow_03-Nov"/>
      <sheetName val="R_&amp;_O_M_Sydow_17-Nov-2006"/>
      <sheetName val="R_&amp;_O_M_Sydow_20-Nov-2006"/>
      <sheetName val="R&amp;O_M_Sydow_28-Nov-2006"/>
      <sheetName val="R_&amp;O_15_dec"/>
      <sheetName val="R_&amp;_O_q4"/>
      <sheetName val="Risks_&amp;_Opps"/>
      <sheetName val="Q2_action_plan"/>
      <sheetName val="Milestones_CY2006"/>
      <sheetName val="Order_Forecast"/>
      <sheetName val="IDV_Breakdown"/>
      <sheetName val="Pivot_Details_"/>
      <sheetName val="Pivot_2"/>
      <sheetName val="Pivot_1"/>
      <sheetName val="RM_Data"/>
      <sheetName val="121538_Telephone_2006"/>
      <sheetName val="LOCATION_Tables"/>
      <sheetName val="Jun_YTD"/>
      <sheetName val="X_Aug_02_unique"/>
      <sheetName val="Validation_Tables"/>
      <sheetName val="Data_Original"/>
      <sheetName val="5__Values_for_drop-down"/>
      <sheetName val="Master_BTrain_Analysis"/>
      <sheetName val="Master_BTracker_Analysis"/>
      <sheetName val="I&amp;RS_Load_-_I"/>
      <sheetName val="I&amp;RS_Load_-_S"/>
      <sheetName val="YTD_Driver"/>
      <sheetName val="Master_Turbine_Frame_Index"/>
      <sheetName val="MATCH_BL_TO_SL"/>
      <sheetName val="CS_Load_-_I"/>
      <sheetName val="V_NUM_JE"/>
      <sheetName val="Lex_Input_1st_Pass"/>
      <sheetName val="Lookup_Comp"/>
      <sheetName val="Contradiction_Resolution"/>
      <sheetName val="PGT_Details_before"/>
      <sheetName val="Program_Database"/>
      <sheetName val="By_Month"/>
      <sheetName val="FC_"/>
      <sheetName val="Pers__Expat_"/>
      <sheetName val="Pers__Local"/>
      <sheetName val="Data_base"/>
      <sheetName val="Effectifs_inscrits_Total_Sté-09"/>
      <sheetName val="Nov_brio_q_dump_summary"/>
      <sheetName val="ALL_DATA"/>
      <sheetName val="Asset_mgmt"/>
      <sheetName val="Tot_PC_Italy"/>
      <sheetName val="Income_Statement"/>
      <sheetName val="DYN_PP"/>
      <sheetName val="_details"/>
      <sheetName val="Error_Report"/>
      <sheetName val="Dsum_BS"/>
      <sheetName val="checks_paid(OnLine_BS)"/>
      <sheetName val="Calc_"/>
      <sheetName val="Calculation_sheet"/>
      <sheetName val="Page_1"/>
      <sheetName val="Sheet_G"/>
      <sheetName val="riola_don't_know_9-26-99"/>
      <sheetName val="booking_details"/>
      <sheetName val="4Q_R&amp;O-ES"/>
      <sheetName val="LEX_AugDR95"/>
      <sheetName val="PD_Summary"/>
      <sheetName val="Top25_PW"/>
      <sheetName val="ToBePD_PW"/>
      <sheetName val="OP_PLAN"/>
      <sheetName val="MAY_Forecast_"/>
      <sheetName val="Gecars_Details"/>
      <sheetName val="STEAM_AR-PC_FILE"/>
      <sheetName val="Billing_Schedule_summary"/>
      <sheetName val="APR_EST"/>
      <sheetName val="February_OP_review"/>
      <sheetName val="Q1_OP_PLAN"/>
      <sheetName val="Sales_2004"/>
      <sheetName val="FW_Table"/>
      <sheetName val="Cc_Table"/>
      <sheetName val="Sales_Split_Table"/>
      <sheetName val="Trial_Balance"/>
      <sheetName val="Accounts_Receivable"/>
      <sheetName val="MY_OFA_2"/>
      <sheetName val="OFA_Rec"/>
      <sheetName val="Cash_Flow"/>
      <sheetName val="journées_de_travail"/>
      <sheetName val="DR95CFA_'01"/>
      <sheetName val="ens_GSCM"/>
      <sheetName val="Oracle_Trial_Balance"/>
      <sheetName val="Forecast_July"/>
      <sheetName val="table_grille"/>
      <sheetName val="Line_Details"/>
      <sheetName val="Rates_&amp;_Dates"/>
      <sheetName val="Internal_Cash_Flow"/>
      <sheetName val="Address_Labels"/>
      <sheetName val="PPSD_SumOps_3_29_02"/>
      <sheetName val="Database_Champo"/>
      <sheetName val="BS_as_received"/>
      <sheetName val="Base_Case"/>
      <sheetName val="Stock_Chart"/>
      <sheetName val="IC_Table"/>
      <sheetName val="MYY_OFA1_(2)"/>
      <sheetName val="I&amp;FS_Tracker"/>
      <sheetName val="MYY_OFA1"/>
      <sheetName val="FF_Track_-_OP"/>
      <sheetName val="MY_OFA_1"/>
      <sheetName val="OFA_-_Sales"/>
      <sheetName val="OFA_-_BS"/>
      <sheetName val="test_xls"/>
      <sheetName val="Check_List"/>
      <sheetName val="Backing_1_-_fx_rates"/>
      <sheetName val="pl-prior_month_YTD"/>
      <sheetName val="Modality_Summary"/>
      <sheetName val="_BC_SUMMARY_2003"/>
      <sheetName val="p&amp;l_by_month"/>
      <sheetName val="CY_Head"/>
      <sheetName val="95_Rev"/>
      <sheetName val="Eur_sub2_"/>
      <sheetName val="2001_even"/>
      <sheetName val="FG_Obsol"/>
      <sheetName val="P&amp;L_Analysis"/>
      <sheetName val="Input_Page"/>
      <sheetName val="GL_Summary"/>
      <sheetName val="condensed_p&amp;l"/>
      <sheetName val="Final_HU_TB_Jun_2002"/>
      <sheetName val="Ind_Mat"/>
      <sheetName val="MCOE_Final_Slow"/>
      <sheetName val="94_Rev"/>
      <sheetName val="TPM_Tot"/>
      <sheetName val="Mix_in_Total"/>
      <sheetName val="Interventional_Reconciliation"/>
      <sheetName val="CC_Buckets"/>
      <sheetName val="DELISTED_DATA"/>
      <sheetName val="Preliminary_Results"/>
      <sheetName val="name_sheet"/>
      <sheetName val="PM_Input"/>
      <sheetName val="Total_by_Function_QSplit"/>
      <sheetName val="_BC_SUMMARY_2002"/>
      <sheetName val="Exhange_Rate"/>
      <sheetName val="CM_Calc"/>
      <sheetName val="Sales_Jul_99"/>
      <sheetName val="Sept_'99"/>
      <sheetName val="P&amp;L_Summary_Page"/>
      <sheetName val="Chart_of_Products"/>
      <sheetName val="9899_runrate"/>
      <sheetName val="dealer_list"/>
      <sheetName val="GEMSE_TOTAL_-_Eqpt"/>
      <sheetName val="HC-IT_2004"/>
      <sheetName val="Stat_EUR_July_03"/>
      <sheetName val="CoFe_Input_Form"/>
      <sheetName val="Pathspeed_CR"/>
      <sheetName val="Deal_Info"/>
      <sheetName val="External_Medical_Supply"/>
      <sheetName val="Industry_Classfication"/>
      <sheetName val="WGE_P&amp;E"/>
      <sheetName val="Consolidation__Rs"/>
      <sheetName val="Sales_page"/>
      <sheetName val="inventory_snapshot_20020313"/>
      <sheetName val="Inventory_List_(2)"/>
      <sheetName val="On_Hand"/>
      <sheetName val="Wenger_Summary"/>
      <sheetName val="3-13_Summary"/>
      <sheetName val="Global_Detailed_Input"/>
      <sheetName val="Orig_FC_Pivot_Table"/>
      <sheetName val="Statement_of_Ops_1"/>
      <sheetName val="Q1_in_stock"/>
      <sheetName val="Entry"/>
      <sheetName val="QUALITY COST"/>
      <sheetName val="LINK MOR"/>
      <sheetName val="2003 Ops"/>
      <sheetName val="Sales-CM"/>
      <sheetName val="Sales_CM"/>
      <sheetName val="TY CM Walk"/>
      <sheetName val="2003 Orders"/>
      <sheetName val="3Q Orders"/>
      <sheetName val="4Q Orders"/>
      <sheetName val="3Q Ops"/>
      <sheetName val="4Q Ops"/>
      <sheetName val="Dimensions"/>
      <sheetName val="Estimate 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data"/>
      <sheetName val="00data"/>
      <sheetName val="Road_surface_area"/>
      <sheetName val="English_area"/>
      <sheetName val="Total road area"/>
      <sheetName val="1990_figs"/>
      <sheetName val="PC's_figures"/>
      <sheetName val="UK_figs"/>
      <sheetName val="Data Inputs - INT"/>
      <sheetName val="Traffic Buildu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1. America's"/>
      <sheetName val="2. Asia"/>
      <sheetName val="3. Banking"/>
      <sheetName val="4. EFS"/>
      <sheetName val="5. Europe"/>
      <sheetName val="6. GECAS"/>
      <sheetName val="7. Real Estate"/>
      <sheetName val="8. Retail"/>
      <sheetName val="9. Restructuring"/>
      <sheetName val="10. Treasury"/>
      <sheetName val="10B. Treasury"/>
      <sheetName val="11.  Capital Finance HQ"/>
      <sheetName val="12.  Corporate - Other"/>
      <sheetName val="ENI_Comm v Cons"/>
      <sheetName val="AQ - 5 Slide Deck"/>
      <sheetName val="AQ Excel Backup"/>
      <sheetName val="Hyp Retr - OP"/>
      <sheetName val="R&amp;O's"/>
      <sheetName val="Instructions"/>
      <sheetName val="List"/>
      <sheetName val="Mappings"/>
      <sheetName val="ME &amp; CCY"/>
      <sheetName val="Mapping"/>
      <sheetName val="Drop Downs"/>
      <sheetName val="Cash pages"/>
      <sheetName val="1__America's"/>
      <sheetName val="2__Asia"/>
      <sheetName val="3__Banking"/>
      <sheetName val="4__EFS"/>
      <sheetName val="5__Europe"/>
      <sheetName val="6__GECAS"/>
      <sheetName val="7__Real_Estate"/>
      <sheetName val="8__Retail"/>
      <sheetName val="9__Restructuring"/>
      <sheetName val="10__Treasury"/>
      <sheetName val="10B__Treasury"/>
      <sheetName val="11___Capital_Finance_HQ"/>
      <sheetName val="12___Corporate_-_Other"/>
      <sheetName val="ENI_Comm_v_Cons"/>
      <sheetName val="AQ_-_5_Slide_Deck"/>
      <sheetName val="AQ_Excel_Backup"/>
      <sheetName val="Hyp_Retr_-_OP"/>
      <sheetName val="ME_&amp;_CCY"/>
      <sheetName val="Drop_Downs"/>
      <sheetName val="Data Validation"/>
      <sheetName val="Setting"/>
      <sheetName val="VLB MFG OTD"/>
      <sheetName val="Countermeasure A3"/>
      <sheetName val="1__America's1"/>
      <sheetName val="2__Asia1"/>
      <sheetName val="3__Banking1"/>
      <sheetName val="4__EFS1"/>
      <sheetName val="5__Europe1"/>
      <sheetName val="6__GECAS1"/>
      <sheetName val="7__Real_Estate1"/>
      <sheetName val="8__Retail1"/>
      <sheetName val="9__Restructuring1"/>
      <sheetName val="10__Treasury1"/>
      <sheetName val="10B__Treasury1"/>
      <sheetName val="11___Capital_Finance_HQ1"/>
      <sheetName val="12___Corporate_-_Other1"/>
      <sheetName val="ENI_Comm_v_Cons1"/>
      <sheetName val="AQ_-_5_Slide_Deck1"/>
      <sheetName val="AQ_Excel_Backup1"/>
      <sheetName val="Hyp_Retr_-_OP1"/>
      <sheetName val="ME_&amp;_CCY1"/>
      <sheetName val="Drop_Downs1"/>
      <sheetName val="Cash_pages"/>
      <sheetName val="Data_Validation"/>
      <sheetName val="1__America's2"/>
      <sheetName val="2__Asia2"/>
      <sheetName val="3__Banking2"/>
      <sheetName val="4__EFS2"/>
      <sheetName val="5__Europe2"/>
      <sheetName val="6__GECAS2"/>
      <sheetName val="7__Real_Estate2"/>
      <sheetName val="8__Retail2"/>
      <sheetName val="9__Restructuring2"/>
      <sheetName val="10__Treasury2"/>
      <sheetName val="10B__Treasury2"/>
      <sheetName val="11___Capital_Finance_HQ2"/>
      <sheetName val="12___Corporate_-_Other2"/>
      <sheetName val="ENI_Comm_v_Cons2"/>
      <sheetName val="AQ_-_5_Slide_Deck2"/>
      <sheetName val="AQ_Excel_Backup2"/>
      <sheetName val="Hyp_Retr_-_OP2"/>
      <sheetName val="ME_&amp;_CCY2"/>
      <sheetName val="Drop_Downs2"/>
      <sheetName val="Cash_pages1"/>
      <sheetName val="Data_Validation1"/>
      <sheetName val="VLB_MFG_OTD"/>
      <sheetName val="Countermeasure_A3"/>
      <sheetName val="1__America's3"/>
      <sheetName val="2__Asia3"/>
      <sheetName val="3__Banking3"/>
      <sheetName val="4__EFS3"/>
      <sheetName val="5__Europe3"/>
      <sheetName val="6__GECAS3"/>
      <sheetName val="7__Real_Estate3"/>
      <sheetName val="8__Retail3"/>
      <sheetName val="9__Restructuring3"/>
      <sheetName val="10__Treasury3"/>
      <sheetName val="10B__Treasury3"/>
      <sheetName val="11___Capital_Finance_HQ3"/>
      <sheetName val="12___Corporate_-_Other3"/>
      <sheetName val="ENI_Comm_v_Cons3"/>
      <sheetName val="AQ_-_5_Slide_Deck3"/>
      <sheetName val="AQ_Excel_Backup3"/>
      <sheetName val="Hyp_Retr_-_OP3"/>
      <sheetName val="ME_&amp;_CCY3"/>
      <sheetName val="Drop_Downs3"/>
      <sheetName val="Cash_pages2"/>
      <sheetName val="Data_Validation2"/>
      <sheetName val="VLB_MFG_OTD1"/>
      <sheetName val="Countermeasure_A31"/>
      <sheetName val="1__America's4"/>
      <sheetName val="2__Asia4"/>
      <sheetName val="3__Banking4"/>
      <sheetName val="4__EFS4"/>
      <sheetName val="5__Europe4"/>
      <sheetName val="6__GECAS4"/>
      <sheetName val="7__Real_Estate4"/>
      <sheetName val="8__Retail4"/>
      <sheetName val="9__Restructuring4"/>
      <sheetName val="10__Treasury4"/>
      <sheetName val="10B__Treasury4"/>
      <sheetName val="11___Capital_Finance_HQ4"/>
      <sheetName val="12___Corporate_-_Other4"/>
      <sheetName val="ENI_Comm_v_Cons4"/>
      <sheetName val="AQ_-_5_Slide_Deck4"/>
      <sheetName val="AQ_Excel_Backup4"/>
      <sheetName val="Hyp_Retr_-_OP4"/>
      <sheetName val="ME_&amp;_CCY4"/>
      <sheetName val="Drop_Downs4"/>
      <sheetName val="Cash_pages3"/>
      <sheetName val="Data_Validation3"/>
      <sheetName val="VLB_MFG_OTD2"/>
      <sheetName val="Countermeasure_A3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g</v>
          </cell>
          <cell r="B1" t="str">
            <v>GE Capital</v>
          </cell>
          <cell r="Y1" t="str">
            <v>Asia</v>
          </cell>
          <cell r="HL1" t="str">
            <v>Week 1</v>
          </cell>
          <cell r="HM1" t="str">
            <v>Revenue</v>
          </cell>
          <cell r="HN1" t="str">
            <v>High</v>
          </cell>
        </row>
        <row r="2">
          <cell r="HL2" t="str">
            <v>Week 2</v>
          </cell>
          <cell r="HM2" t="str">
            <v>COF</v>
          </cell>
          <cell r="HN2" t="str">
            <v>Medium</v>
          </cell>
        </row>
        <row r="3">
          <cell r="B3" t="str">
            <v>Balance Sheet ($B)</v>
          </cell>
          <cell r="C3" t="str">
            <v>1Q '09 A</v>
          </cell>
          <cell r="D3" t="str">
            <v>1Q'10 SII</v>
          </cell>
          <cell r="E3" t="str">
            <v>1Q'10 OP</v>
          </cell>
          <cell r="F3" t="str">
            <v>1Q'10 Weekly Estimate</v>
          </cell>
          <cell r="U3" t="str">
            <v>Variance versus Prior Week</v>
          </cell>
          <cell r="HL3" t="str">
            <v>Week 3</v>
          </cell>
          <cell r="HM3" t="str">
            <v>Losses</v>
          </cell>
          <cell r="HN3" t="str">
            <v>Low</v>
          </cell>
        </row>
        <row r="4">
          <cell r="C4" t="str">
            <v>Actual</v>
          </cell>
          <cell r="D4" t="str">
            <v>Plan</v>
          </cell>
          <cell r="E4" t="str">
            <v>Estimate</v>
          </cell>
          <cell r="F4">
            <v>40200</v>
          </cell>
          <cell r="G4">
            <v>40207</v>
          </cell>
          <cell r="H4">
            <v>40214</v>
          </cell>
          <cell r="I4">
            <v>40221</v>
          </cell>
          <cell r="J4">
            <v>40228</v>
          </cell>
          <cell r="K4">
            <v>40235</v>
          </cell>
          <cell r="L4">
            <v>40242</v>
          </cell>
          <cell r="M4">
            <v>40249</v>
          </cell>
          <cell r="N4">
            <v>40255</v>
          </cell>
          <cell r="O4">
            <v>40262</v>
          </cell>
          <cell r="P4">
            <v>40266</v>
          </cell>
          <cell r="Q4">
            <v>40267</v>
          </cell>
          <cell r="R4">
            <v>40268</v>
          </cell>
          <cell r="S4">
            <v>40269</v>
          </cell>
          <cell r="U4" t="str">
            <v>Prior Net Income Estimate</v>
          </cell>
          <cell r="X4">
            <v>191</v>
          </cell>
          <cell r="HL4" t="str">
            <v>Week 4</v>
          </cell>
          <cell r="HM4" t="str">
            <v>Opex</v>
          </cell>
          <cell r="HN4" t="str">
            <v>Closed</v>
          </cell>
        </row>
        <row r="5">
          <cell r="B5" t="str">
            <v>ENI Estimate (1Q 2010)</v>
          </cell>
          <cell r="C5">
            <v>41.941957305580004</v>
          </cell>
          <cell r="D5">
            <v>38.097243480000003</v>
          </cell>
          <cell r="E5">
            <v>39.467224416049994</v>
          </cell>
          <cell r="F5">
            <v>39.467224416049994</v>
          </cell>
          <cell r="G5">
            <v>39.467224416049994</v>
          </cell>
          <cell r="H5">
            <v>39.371669144192218</v>
          </cell>
          <cell r="I5">
            <v>39.299999999999997</v>
          </cell>
          <cell r="J5">
            <v>39.299999999999997</v>
          </cell>
          <cell r="K5">
            <v>39.299999999999997</v>
          </cell>
          <cell r="L5">
            <v>39.182963831652117</v>
          </cell>
          <cell r="M5">
            <v>39.1</v>
          </cell>
          <cell r="N5">
            <v>39.5</v>
          </cell>
          <cell r="O5">
            <v>39.5</v>
          </cell>
          <cell r="P5">
            <v>39.397049078301627</v>
          </cell>
          <cell r="Q5">
            <v>39.69</v>
          </cell>
          <cell r="U5" t="str">
            <v>Current Net Income Estimate</v>
          </cell>
          <cell r="X5">
            <v>197</v>
          </cell>
          <cell r="HL5" t="str">
            <v>Week 5</v>
          </cell>
          <cell r="HM5" t="str">
            <v>Tax</v>
          </cell>
        </row>
        <row r="6">
          <cell r="B6" t="str">
            <v>1Q'2010 ENI Target (@ 4Q'08 GAP)</v>
          </cell>
          <cell r="C6">
            <v>43.9</v>
          </cell>
          <cell r="D6">
            <v>34.9</v>
          </cell>
          <cell r="E6">
            <v>32.763708074643048</v>
          </cell>
          <cell r="F6">
            <v>32.878</v>
          </cell>
          <cell r="G6">
            <v>32.878</v>
          </cell>
          <cell r="H6">
            <v>32.925771901972645</v>
          </cell>
          <cell r="I6">
            <v>32.925771901972645</v>
          </cell>
          <cell r="J6">
            <v>32.925771901972645</v>
          </cell>
          <cell r="K6">
            <v>32.925771901972645</v>
          </cell>
          <cell r="L6">
            <v>32.720150572403561</v>
          </cell>
          <cell r="M6">
            <v>32.700000000000003</v>
          </cell>
          <cell r="N6">
            <v>32.700000000000003</v>
          </cell>
          <cell r="O6">
            <v>32.799999999999997</v>
          </cell>
          <cell r="P6">
            <v>32.756673490179324</v>
          </cell>
          <cell r="Q6">
            <v>33</v>
          </cell>
          <cell r="U6" t="str">
            <v>Variance</v>
          </cell>
          <cell r="X6">
            <v>6</v>
          </cell>
          <cell r="HL6" t="str">
            <v>Week 6</v>
          </cell>
          <cell r="HM6" t="str">
            <v>Other</v>
          </cell>
        </row>
        <row r="7">
          <cell r="HL7" t="str">
            <v>Week 7</v>
          </cell>
        </row>
        <row r="8">
          <cell r="B8" t="str">
            <v>P&amp;L ($MM)</v>
          </cell>
          <cell r="C8" t="str">
            <v>1Q '09 A</v>
          </cell>
          <cell r="D8" t="str">
            <v>1Q'10 SII</v>
          </cell>
          <cell r="E8" t="str">
            <v>1Q'10 OP</v>
          </cell>
          <cell r="F8">
            <v>40200</v>
          </cell>
          <cell r="G8">
            <v>40207</v>
          </cell>
          <cell r="H8">
            <v>40214</v>
          </cell>
          <cell r="I8">
            <v>40221</v>
          </cell>
          <cell r="J8">
            <v>40228</v>
          </cell>
          <cell r="K8">
            <v>40235</v>
          </cell>
          <cell r="L8">
            <v>40242</v>
          </cell>
          <cell r="M8">
            <v>40249</v>
          </cell>
          <cell r="N8">
            <v>40255</v>
          </cell>
          <cell r="O8">
            <v>40262</v>
          </cell>
          <cell r="P8">
            <v>40266</v>
          </cell>
          <cell r="Q8">
            <v>40267</v>
          </cell>
          <cell r="R8">
            <v>40268</v>
          </cell>
          <cell r="S8">
            <v>40269</v>
          </cell>
          <cell r="U8" t="str">
            <v>Key Drivers (R&amp;O's - Identified in Prior Weeks)</v>
          </cell>
          <cell r="HL8" t="str">
            <v>Week 8</v>
          </cell>
        </row>
        <row r="9">
          <cell r="B9" t="str">
            <v>Revenue</v>
          </cell>
          <cell r="C9">
            <v>1136.6492094199998</v>
          </cell>
          <cell r="D9">
            <v>1071.9552900000001</v>
          </cell>
          <cell r="E9">
            <v>1165.4150812215385</v>
          </cell>
          <cell r="F9">
            <v>1126.9535427599999</v>
          </cell>
          <cell r="G9">
            <v>1132.7006691967815</v>
          </cell>
          <cell r="H9">
            <v>1149.3797142896199</v>
          </cell>
          <cell r="I9">
            <v>1142.3797142896199</v>
          </cell>
          <cell r="J9">
            <v>1142.3797142896199</v>
          </cell>
          <cell r="K9">
            <v>1157.7643296742353</v>
          </cell>
          <cell r="L9">
            <v>1135</v>
          </cell>
          <cell r="M9">
            <v>1161</v>
          </cell>
          <cell r="N9">
            <v>1159</v>
          </cell>
          <cell r="O9">
            <v>1172</v>
          </cell>
          <cell r="P9">
            <v>1188</v>
          </cell>
          <cell r="Q9">
            <v>1188</v>
          </cell>
          <cell r="U9" t="str">
            <v>FX/Expenses</v>
          </cell>
          <cell r="X9">
            <v>2</v>
          </cell>
        </row>
        <row r="10">
          <cell r="B10" t="str">
            <v>Pre Tax Pre Provision</v>
          </cell>
          <cell r="C10">
            <v>179.08432096999965</v>
          </cell>
          <cell r="D10">
            <v>196.55523000000002</v>
          </cell>
          <cell r="E10">
            <v>224.74629021153851</v>
          </cell>
          <cell r="F10">
            <v>186.28475175000005</v>
          </cell>
          <cell r="G10">
            <v>192.0318781867818</v>
          </cell>
          <cell r="H10">
            <v>211.78784635654321</v>
          </cell>
          <cell r="I10">
            <v>205</v>
          </cell>
          <cell r="J10">
            <v>205</v>
          </cell>
          <cell r="K10">
            <v>220.38461538461539</v>
          </cell>
          <cell r="L10">
            <v>215</v>
          </cell>
          <cell r="M10">
            <v>233</v>
          </cell>
          <cell r="N10">
            <v>238</v>
          </cell>
          <cell r="O10">
            <v>249</v>
          </cell>
          <cell r="P10">
            <v>265.29806333282562</v>
          </cell>
          <cell r="Q10">
            <v>266</v>
          </cell>
          <cell r="R10">
            <v>0</v>
          </cell>
          <cell r="S10">
            <v>0</v>
          </cell>
          <cell r="U10" t="str">
            <v>Genworth</v>
          </cell>
          <cell r="X10">
            <v>1.5</v>
          </cell>
        </row>
        <row r="11">
          <cell r="B11" t="str">
            <v>Credit Costs</v>
          </cell>
          <cell r="C11">
            <v>-173.65838690999999</v>
          </cell>
          <cell r="D11">
            <v>-182.84195000000003</v>
          </cell>
          <cell r="E11">
            <v>-182.37255044999995</v>
          </cell>
          <cell r="F11">
            <v>-182.37255044999995</v>
          </cell>
          <cell r="G11">
            <v>-182.37255044999995</v>
          </cell>
          <cell r="H11">
            <v>-180.8340889115384</v>
          </cell>
          <cell r="I11">
            <v>-174</v>
          </cell>
          <cell r="J11">
            <v>-174</v>
          </cell>
          <cell r="K11">
            <v>-166.30769230769232</v>
          </cell>
          <cell r="L11">
            <v>-164.15384615384616</v>
          </cell>
          <cell r="M11">
            <v>-152</v>
          </cell>
          <cell r="N11">
            <v>-142.4</v>
          </cell>
          <cell r="O11">
            <v>-148</v>
          </cell>
          <cell r="P11">
            <v>-146.01904523488099</v>
          </cell>
          <cell r="Q11">
            <v>-142.80000000000001</v>
          </cell>
        </row>
        <row r="12">
          <cell r="B12" t="str">
            <v>Pre Tax Income (IBT)</v>
          </cell>
          <cell r="C12">
            <v>5.4259340599996504</v>
          </cell>
          <cell r="D12">
            <v>13.713280000000001</v>
          </cell>
          <cell r="E12">
            <v>42.373739761538559</v>
          </cell>
          <cell r="F12">
            <v>3.9122013000001061</v>
          </cell>
          <cell r="G12">
            <v>9.6593277367818473</v>
          </cell>
          <cell r="H12">
            <v>30.953757445004811</v>
          </cell>
          <cell r="I12">
            <v>31</v>
          </cell>
          <cell r="J12">
            <v>31</v>
          </cell>
          <cell r="K12">
            <v>46.384615384615387</v>
          </cell>
          <cell r="L12">
            <v>50.84615384615384</v>
          </cell>
          <cell r="M12">
            <v>81</v>
          </cell>
          <cell r="N12">
            <v>95.6</v>
          </cell>
          <cell r="O12">
            <v>101</v>
          </cell>
          <cell r="P12">
            <v>115.74055655948318</v>
          </cell>
          <cell r="Q12">
            <v>123.2</v>
          </cell>
        </row>
        <row r="13">
          <cell r="B13" t="str">
            <v>Tax</v>
          </cell>
          <cell r="C13">
            <v>-94.478060570000054</v>
          </cell>
          <cell r="D13">
            <v>-86.851369999999989</v>
          </cell>
          <cell r="E13">
            <v>-98.406380528461511</v>
          </cell>
          <cell r="F13">
            <v>-116.86791898999996</v>
          </cell>
          <cell r="G13">
            <v>-116.21791898999996</v>
          </cell>
          <cell r="H13">
            <v>-110.04100095731789</v>
          </cell>
          <cell r="I13">
            <v>-110.04100095731789</v>
          </cell>
          <cell r="J13">
            <v>-110.04100095731789</v>
          </cell>
          <cell r="K13">
            <v>-104.79100095731789</v>
          </cell>
          <cell r="L13">
            <v>-102</v>
          </cell>
          <cell r="M13">
            <v>-91</v>
          </cell>
          <cell r="N13">
            <v>-87.9</v>
          </cell>
          <cell r="O13">
            <v>-87</v>
          </cell>
          <cell r="P13">
            <v>-84</v>
          </cell>
          <cell r="Q13">
            <v>-81.599999999999994</v>
          </cell>
        </row>
        <row r="14">
          <cell r="B14" t="str">
            <v>Business Share</v>
          </cell>
          <cell r="C14">
            <v>1.1245061900000002</v>
          </cell>
          <cell r="D14">
            <v>0.56467000000000001</v>
          </cell>
          <cell r="E14">
            <v>1.16917564</v>
          </cell>
          <cell r="F14">
            <v>1.16917564</v>
          </cell>
          <cell r="G14">
            <v>1.16917564</v>
          </cell>
          <cell r="H14">
            <v>0.99475840232269996</v>
          </cell>
          <cell r="I14">
            <v>0.99475840232269996</v>
          </cell>
          <cell r="J14">
            <v>0.99475840232269996</v>
          </cell>
          <cell r="K14">
            <v>1</v>
          </cell>
          <cell r="L14">
            <v>1</v>
          </cell>
          <cell r="M14">
            <v>6</v>
          </cell>
          <cell r="N14">
            <v>6</v>
          </cell>
          <cell r="O14">
            <v>8</v>
          </cell>
          <cell r="P14">
            <v>8.2938268276510918</v>
          </cell>
          <cell r="Q14">
            <v>8.2938268276510918</v>
          </cell>
        </row>
        <row r="15">
          <cell r="B15" t="str">
            <v>NI</v>
          </cell>
          <cell r="C15">
            <v>98.779488439999696</v>
          </cell>
          <cell r="D15">
            <v>99.999979999999979</v>
          </cell>
          <cell r="E15">
            <v>139.61094465000008</v>
          </cell>
          <cell r="F15">
            <v>119.61094465000006</v>
          </cell>
          <cell r="G15">
            <v>124.7080710867818</v>
          </cell>
          <cell r="H15">
            <v>140</v>
          </cell>
          <cell r="I15">
            <v>140.04624255499519</v>
          </cell>
          <cell r="J15">
            <v>140.04624255499519</v>
          </cell>
          <cell r="K15">
            <v>150.17561634193328</v>
          </cell>
          <cell r="L15">
            <v>151.84615384615384</v>
          </cell>
          <cell r="M15">
            <v>165</v>
          </cell>
          <cell r="N15">
            <v>177.5</v>
          </cell>
          <cell r="O15">
            <v>180</v>
          </cell>
          <cell r="P15">
            <v>191.44672973183211</v>
          </cell>
          <cell r="Q15">
            <v>196.50617317234889</v>
          </cell>
          <cell r="R15">
            <v>0</v>
          </cell>
          <cell r="S15">
            <v>0</v>
          </cell>
          <cell r="U15" t="str">
            <v>Key Drivers (R&amp;O's - Unidentified in Prior Weeks)</v>
          </cell>
        </row>
        <row r="17">
          <cell r="B17" t="str">
            <v>NI Target &amp; Gap-2-Go:</v>
          </cell>
          <cell r="E17">
            <v>139.61094465000008</v>
          </cell>
          <cell r="F17">
            <v>-20</v>
          </cell>
          <cell r="G17">
            <v>-14.902873563218279</v>
          </cell>
          <cell r="H17">
            <v>0.38905534999992142</v>
          </cell>
          <cell r="I17">
            <v>0.43529790499511023</v>
          </cell>
          <cell r="J17">
            <v>0.43529790499511023</v>
          </cell>
          <cell r="K17">
            <v>10.564671691933199</v>
          </cell>
          <cell r="L17">
            <v>12.235209196153761</v>
          </cell>
          <cell r="M17">
            <v>25.389055349999921</v>
          </cell>
          <cell r="N17">
            <v>37.889055349999921</v>
          </cell>
          <cell r="O17">
            <v>40.389055349999921</v>
          </cell>
          <cell r="S17">
            <v>-139.61094465000008</v>
          </cell>
          <cell r="U17" t="str">
            <v>Sub F</v>
          </cell>
          <cell r="X17">
            <v>2.5</v>
          </cell>
        </row>
        <row r="19">
          <cell r="B19" t="str">
            <v xml:space="preserve"> ' - Execution Risks (In NI Above)</v>
          </cell>
          <cell r="C19" t="str">
            <v>P&amp;L Line</v>
          </cell>
          <cell r="D19" t="str">
            <v>Probability</v>
          </cell>
          <cell r="HL19" t="str">
            <v>Open</v>
          </cell>
        </row>
        <row r="20">
          <cell r="B20" t="str">
            <v xml:space="preserve">Expenses stretch </v>
          </cell>
          <cell r="C20" t="str">
            <v>Opex</v>
          </cell>
          <cell r="D20" t="str">
            <v>Closed</v>
          </cell>
          <cell r="F20">
            <v>-5</v>
          </cell>
          <cell r="G20">
            <v>-5</v>
          </cell>
          <cell r="H20">
            <v>-3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str">
            <v>-</v>
          </cell>
          <cell r="O20" t="str">
            <v>-</v>
          </cell>
          <cell r="HL20" t="str">
            <v>Closed</v>
          </cell>
        </row>
        <row r="21">
          <cell r="B21" t="str">
            <v>Stretch</v>
          </cell>
          <cell r="C21" t="str">
            <v>Revenue</v>
          </cell>
          <cell r="D21" t="str">
            <v>Closed</v>
          </cell>
          <cell r="H21">
            <v>-10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str">
            <v>-</v>
          </cell>
          <cell r="O21" t="str">
            <v>-</v>
          </cell>
        </row>
        <row r="25">
          <cell r="U25" t="str">
            <v>Total Drivers</v>
          </cell>
          <cell r="X25">
            <v>6</v>
          </cell>
          <cell r="Y25" t="str">
            <v>CHECK</v>
          </cell>
        </row>
        <row r="28">
          <cell r="U28" t="str">
            <v>Asset Quality Metrics - Commercial</v>
          </cell>
        </row>
        <row r="29">
          <cell r="B29" t="str">
            <v xml:space="preserve"> ' - Opportunities to NI (Not Included Above)</v>
          </cell>
          <cell r="V29" t="str">
            <v>4Q09 A</v>
          </cell>
          <cell r="W29" t="str">
            <v>Jan</v>
          </cell>
          <cell r="X29" t="str">
            <v>Feb</v>
          </cell>
          <cell r="Y29" t="str">
            <v>1Q'10 E</v>
          </cell>
        </row>
        <row r="30">
          <cell r="B30" t="str">
            <v>Sanyo oil</v>
          </cell>
          <cell r="C30" t="str">
            <v>Revenue</v>
          </cell>
          <cell r="D30" t="str">
            <v>Medium</v>
          </cell>
          <cell r="F30">
            <v>0.8</v>
          </cell>
          <cell r="G30" t="str">
            <v>-</v>
          </cell>
          <cell r="H30" t="str">
            <v>-</v>
          </cell>
          <cell r="I30" t="str">
            <v>-</v>
          </cell>
          <cell r="J30">
            <v>1</v>
          </cell>
          <cell r="K30">
            <v>1</v>
          </cell>
          <cell r="L30">
            <v>2</v>
          </cell>
          <cell r="M30">
            <v>5</v>
          </cell>
          <cell r="N30">
            <v>4</v>
          </cell>
          <cell r="O30">
            <v>3.7</v>
          </cell>
          <cell r="U30" t="str">
            <v>30+ Delinquency</v>
          </cell>
          <cell r="V30">
            <v>3.3652063091970275E-2</v>
          </cell>
          <cell r="W30">
            <v>3.6548227066389292E-2</v>
          </cell>
          <cell r="X30">
            <v>3.7511426933181713E-2</v>
          </cell>
          <cell r="Y30">
            <v>3.5200000000000002E-2</v>
          </cell>
        </row>
        <row r="31">
          <cell r="B31" t="str">
            <v>Equity (MTM, Gain)</v>
          </cell>
          <cell r="C31" t="str">
            <v>Revenue</v>
          </cell>
          <cell r="D31" t="str">
            <v>Medium</v>
          </cell>
          <cell r="F31" t="str">
            <v>0 - 4</v>
          </cell>
          <cell r="G31" t="str">
            <v>0 - 4</v>
          </cell>
          <cell r="H31" t="str">
            <v>0 - 4</v>
          </cell>
          <cell r="I31" t="str">
            <v>(1) -4</v>
          </cell>
          <cell r="J31" t="str">
            <v>(1) -4</v>
          </cell>
          <cell r="K31" t="str">
            <v>(1) -2</v>
          </cell>
          <cell r="L31">
            <v>1</v>
          </cell>
          <cell r="M31">
            <v>1</v>
          </cell>
          <cell r="N31">
            <v>1</v>
          </cell>
          <cell r="O31" t="str">
            <v>(1) -1</v>
          </cell>
          <cell r="U31" t="str">
            <v>90+ Delinquency</v>
          </cell>
          <cell r="V31">
            <v>2.5681455084096888E-2</v>
          </cell>
          <cell r="W31">
            <v>2.6355460727912519E-2</v>
          </cell>
          <cell r="X31">
            <v>2.7076335112764006E-2</v>
          </cell>
          <cell r="Y31">
            <v>2.7099999999999999E-2</v>
          </cell>
        </row>
        <row r="32">
          <cell r="B32" t="str">
            <v>Project Ruby Tax</v>
          </cell>
          <cell r="C32" t="str">
            <v>tax</v>
          </cell>
          <cell r="D32" t="str">
            <v>Medium</v>
          </cell>
          <cell r="K32">
            <v>3</v>
          </cell>
          <cell r="L32">
            <v>4</v>
          </cell>
          <cell r="M32">
            <v>0</v>
          </cell>
          <cell r="N32">
            <v>4</v>
          </cell>
          <cell r="O32">
            <v>5</v>
          </cell>
          <cell r="U32" t="str">
            <v>Financing Receivables ($MM)</v>
          </cell>
          <cell r="V32">
            <v>15189.38077</v>
          </cell>
          <cell r="W32">
            <v>14971.0682</v>
          </cell>
          <cell r="X32">
            <v>14718.15511</v>
          </cell>
          <cell r="Y32">
            <v>14701</v>
          </cell>
        </row>
        <row r="33">
          <cell r="B33" t="str">
            <v>ANZ performance</v>
          </cell>
          <cell r="C33" t="str">
            <v>Losses</v>
          </cell>
          <cell r="D33" t="str">
            <v>Closed</v>
          </cell>
          <cell r="F33" t="str">
            <v>0 - 5</v>
          </cell>
          <cell r="G33" t="str">
            <v>0 - 5</v>
          </cell>
          <cell r="H33" t="str">
            <v>0 - 8</v>
          </cell>
          <cell r="I33" t="str">
            <v>0 - 8</v>
          </cell>
          <cell r="J33" t="str">
            <v>-</v>
          </cell>
          <cell r="K33">
            <v>0</v>
          </cell>
          <cell r="L33">
            <v>5</v>
          </cell>
          <cell r="M33" t="str">
            <v>0 - 8</v>
          </cell>
          <cell r="N33" t="str">
            <v>0 - 3</v>
          </cell>
          <cell r="O33" t="str">
            <v>-</v>
          </cell>
          <cell r="U33" t="str">
            <v>30+ Delinquency ($MM)</v>
          </cell>
          <cell r="V33">
            <v>511.154</v>
          </cell>
          <cell r="W33">
            <v>547.16600000000005</v>
          </cell>
          <cell r="X33">
            <v>552.09900000000005</v>
          </cell>
          <cell r="Y33">
            <v>518</v>
          </cell>
        </row>
        <row r="34">
          <cell r="B34" t="str">
            <v xml:space="preserve">Restructuring relief </v>
          </cell>
          <cell r="C34" t="str">
            <v>Revenue</v>
          </cell>
          <cell r="D34" t="str">
            <v>Closed</v>
          </cell>
          <cell r="L34">
            <v>2</v>
          </cell>
          <cell r="M34">
            <v>0.3</v>
          </cell>
          <cell r="N34">
            <v>1</v>
          </cell>
          <cell r="O34" t="str">
            <v>-</v>
          </cell>
          <cell r="U34" t="str">
            <v>Non Earning $ (MM)</v>
          </cell>
          <cell r="V34">
            <v>576.01383396195945</v>
          </cell>
          <cell r="W34">
            <v>573.68880617195941</v>
          </cell>
          <cell r="X34">
            <v>575.5715428319595</v>
          </cell>
          <cell r="Y34">
            <v>570</v>
          </cell>
        </row>
        <row r="35">
          <cell r="B35" t="str">
            <v>Genworth</v>
          </cell>
          <cell r="C35" t="str">
            <v>Losses</v>
          </cell>
          <cell r="D35" t="str">
            <v>Closed</v>
          </cell>
          <cell r="N35" t="str">
            <v>0 - 9</v>
          </cell>
          <cell r="O35" t="str">
            <v>-</v>
          </cell>
          <cell r="U35" t="str">
            <v>Reserves ($MM)</v>
          </cell>
          <cell r="V35">
            <v>243.87516225999997</v>
          </cell>
          <cell r="W35">
            <v>229.35471358999996</v>
          </cell>
          <cell r="X35">
            <v>221.16567301999999</v>
          </cell>
          <cell r="Y35">
            <v>236</v>
          </cell>
        </row>
        <row r="36">
          <cell r="B36" t="str">
            <v>Hyundai JV performance</v>
          </cell>
          <cell r="C36" t="str">
            <v>Revenue</v>
          </cell>
          <cell r="D36" t="str">
            <v>Closed</v>
          </cell>
          <cell r="F36" t="str">
            <v>0 - 5</v>
          </cell>
          <cell r="G36" t="str">
            <v>-</v>
          </cell>
          <cell r="H36" t="str">
            <v>0 - 4</v>
          </cell>
          <cell r="I36" t="str">
            <v>0 - 4</v>
          </cell>
          <cell r="J36" t="str">
            <v>-</v>
          </cell>
          <cell r="K36">
            <v>1</v>
          </cell>
          <cell r="L36">
            <v>1</v>
          </cell>
          <cell r="M36">
            <v>1</v>
          </cell>
          <cell r="N36" t="str">
            <v>-</v>
          </cell>
          <cell r="O36" t="str">
            <v>-</v>
          </cell>
          <cell r="U36" t="str">
            <v>Reserves % Non-Earnings</v>
          </cell>
          <cell r="V36">
            <v>0.42338421038010304</v>
          </cell>
          <cell r="W36">
            <v>0.39978941740280777</v>
          </cell>
          <cell r="X36">
            <v>0.384254009383105</v>
          </cell>
          <cell r="Y36">
            <v>0.41410000000000002</v>
          </cell>
        </row>
        <row r="37">
          <cell r="B37" t="str">
            <v>Project Ruby (Thailand NPL)</v>
          </cell>
          <cell r="C37" t="str">
            <v>Revenue</v>
          </cell>
          <cell r="D37" t="str">
            <v>Closed</v>
          </cell>
          <cell r="F37">
            <v>7.3</v>
          </cell>
          <cell r="G37">
            <v>7.3</v>
          </cell>
          <cell r="H37" t="str">
            <v>0 - 6</v>
          </cell>
          <cell r="I37">
            <v>5</v>
          </cell>
          <cell r="J37">
            <v>5</v>
          </cell>
          <cell r="K37">
            <v>0</v>
          </cell>
          <cell r="L37">
            <v>0</v>
          </cell>
          <cell r="M37">
            <v>0</v>
          </cell>
          <cell r="N37" t="str">
            <v>-</v>
          </cell>
          <cell r="O37" t="str">
            <v>-</v>
          </cell>
          <cell r="U37" t="str">
            <v>Coverage %</v>
          </cell>
          <cell r="V37">
            <v>1.6055635575458679E-2</v>
          </cell>
          <cell r="W37">
            <v>1.5319862986797427E-2</v>
          </cell>
          <cell r="X37">
            <v>1.5026725249670235E-2</v>
          </cell>
          <cell r="Y37">
            <v>1.61E-2</v>
          </cell>
        </row>
        <row r="38">
          <cell r="B38" t="str">
            <v>GES Nanya MTM</v>
          </cell>
          <cell r="C38" t="str">
            <v>Losses</v>
          </cell>
          <cell r="D38" t="str">
            <v>Closed</v>
          </cell>
          <cell r="H38">
            <v>2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-</v>
          </cell>
          <cell r="O38" t="str">
            <v>-</v>
          </cell>
          <cell r="U38" t="str">
            <v>Total WO on Fin. Rec. ($MM)</v>
          </cell>
          <cell r="V38">
            <v>62.794942829999975</v>
          </cell>
          <cell r="W38">
            <v>6.1304337899999988</v>
          </cell>
          <cell r="X38">
            <v>15.950166960000001</v>
          </cell>
          <cell r="Y38">
            <v>37</v>
          </cell>
        </row>
        <row r="39">
          <cell r="B39" t="str">
            <v>GES Nanya Depreciation Catchup</v>
          </cell>
          <cell r="C39" t="str">
            <v>opex</v>
          </cell>
          <cell r="D39" t="str">
            <v>Closed</v>
          </cell>
          <cell r="K39">
            <v>10</v>
          </cell>
          <cell r="L39">
            <v>10</v>
          </cell>
          <cell r="M39">
            <v>0</v>
          </cell>
          <cell r="N39" t="str">
            <v>-</v>
          </cell>
          <cell r="O39" t="str">
            <v>-</v>
          </cell>
          <cell r="U39" t="str">
            <v>Total WO (% of Fin. Rec.)</v>
          </cell>
          <cell r="V39">
            <v>1.6536537935509264E-2</v>
          </cell>
          <cell r="W39">
            <v>4.9138247516633442E-3</v>
          </cell>
          <cell r="X39">
            <v>6.5022416902630409E-3</v>
          </cell>
          <cell r="Y39">
            <v>1.01E-2</v>
          </cell>
        </row>
        <row r="41">
          <cell r="U41" t="str">
            <v>Asset Quality Metrics - Consumer</v>
          </cell>
        </row>
        <row r="42">
          <cell r="B42" t="str">
            <v xml:space="preserve"> ' - Risks  to NI (Not Included Above)</v>
          </cell>
          <cell r="V42" t="str">
            <v>4Q09 A</v>
          </cell>
          <cell r="W42" t="str">
            <v>Jan</v>
          </cell>
          <cell r="X42" t="str">
            <v>Feb</v>
          </cell>
          <cell r="Y42" t="str">
            <v>1Q'10 E</v>
          </cell>
        </row>
        <row r="43">
          <cell r="B43" t="str">
            <v>Japan Large Ticket loss / impairment</v>
          </cell>
          <cell r="C43" t="str">
            <v>Losses</v>
          </cell>
          <cell r="D43" t="str">
            <v>Closed</v>
          </cell>
          <cell r="F43" t="str">
            <v>TBD</v>
          </cell>
          <cell r="G43" t="str">
            <v>TBD</v>
          </cell>
          <cell r="H43">
            <v>-2</v>
          </cell>
          <cell r="I43">
            <v>-2</v>
          </cell>
          <cell r="J43">
            <v>-2</v>
          </cell>
          <cell r="K43">
            <v>-2</v>
          </cell>
          <cell r="L43">
            <v>-2</v>
          </cell>
          <cell r="M43" t="str">
            <v>(2) -2</v>
          </cell>
          <cell r="N43" t="str">
            <v>0 - (5)</v>
          </cell>
          <cell r="O43" t="str">
            <v>-</v>
          </cell>
          <cell r="U43" t="str">
            <v>30+ Delinquency</v>
          </cell>
          <cell r="V43">
            <v>5.7796499103027241E-2</v>
          </cell>
          <cell r="W43">
            <v>6.1120051329310365E-2</v>
          </cell>
          <cell r="X43">
            <v>6.7767406981458417E-2</v>
          </cell>
          <cell r="Y43">
            <v>7.1499999999999994E-2</v>
          </cell>
        </row>
        <row r="44">
          <cell r="B44" t="str">
            <v>Reserve Policy</v>
          </cell>
          <cell r="C44" t="str">
            <v>Revenue</v>
          </cell>
          <cell r="D44" t="str">
            <v>Closed</v>
          </cell>
          <cell r="F44">
            <v>-8</v>
          </cell>
          <cell r="G44">
            <v>-8</v>
          </cell>
          <cell r="H44" t="str">
            <v>(3) - (11)</v>
          </cell>
          <cell r="I44" t="str">
            <v>(3) - (11)</v>
          </cell>
          <cell r="J44" t="str">
            <v>(3) - (11)</v>
          </cell>
          <cell r="K44" t="str">
            <v>(3) - (11)</v>
          </cell>
          <cell r="L44" t="str">
            <v>(3) - (5)</v>
          </cell>
          <cell r="M44">
            <v>0</v>
          </cell>
          <cell r="N44" t="str">
            <v>-</v>
          </cell>
          <cell r="O44" t="str">
            <v>-</v>
          </cell>
          <cell r="U44" t="str">
            <v>90+ Delinquency</v>
          </cell>
          <cell r="V44">
            <v>1.1192964284179157E-2</v>
          </cell>
          <cell r="W44">
            <v>1.1179797683811707E-2</v>
          </cell>
          <cell r="X44">
            <v>1.249658864888601E-2</v>
          </cell>
          <cell r="Y44">
            <v>1.3299999999999999E-2</v>
          </cell>
        </row>
        <row r="45">
          <cell r="B45" t="str">
            <v>GES Nanya MTM/depreciation catch- up</v>
          </cell>
          <cell r="C45" t="str">
            <v>Opex</v>
          </cell>
          <cell r="D45" t="str">
            <v>Closed</v>
          </cell>
          <cell r="I45">
            <v>-9</v>
          </cell>
          <cell r="J45">
            <v>-5</v>
          </cell>
          <cell r="K45" t="str">
            <v>-</v>
          </cell>
          <cell r="L45" t="str">
            <v>-</v>
          </cell>
          <cell r="M45">
            <v>0</v>
          </cell>
          <cell r="N45" t="str">
            <v>-</v>
          </cell>
          <cell r="O45" t="str">
            <v>-</v>
          </cell>
          <cell r="U45" t="str">
            <v>Financing Receivables ($MM)</v>
          </cell>
          <cell r="V45">
            <v>18309.034568230003</v>
          </cell>
          <cell r="W45">
            <v>17781.477587330002</v>
          </cell>
          <cell r="X45">
            <v>17299.185394460001</v>
          </cell>
          <cell r="Y45">
            <v>16864</v>
          </cell>
        </row>
        <row r="46">
          <cell r="B46" t="str">
            <v>Project Colt -phase II</v>
          </cell>
          <cell r="C46" t="str">
            <v>Revenue</v>
          </cell>
          <cell r="D46" t="str">
            <v>Closed</v>
          </cell>
          <cell r="F46">
            <v>-2</v>
          </cell>
          <cell r="G46">
            <v>-2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>
            <v>0</v>
          </cell>
          <cell r="N46" t="str">
            <v>-</v>
          </cell>
          <cell r="O46" t="str">
            <v>-</v>
          </cell>
          <cell r="U46" t="str">
            <v>30+ Delinquency ($MM)</v>
          </cell>
          <cell r="V46">
            <v>1058.1981000000001</v>
          </cell>
          <cell r="W46">
            <v>1086.8048228485916</v>
          </cell>
          <cell r="X46">
            <v>1172.3209370740722</v>
          </cell>
          <cell r="Y46">
            <v>1206</v>
          </cell>
        </row>
        <row r="47">
          <cell r="B47" t="str">
            <v>Project Ruby  (Thailand NPL)</v>
          </cell>
          <cell r="C47" t="str">
            <v>Revenue</v>
          </cell>
          <cell r="D47" t="str">
            <v>Closed</v>
          </cell>
          <cell r="K47">
            <v>-5</v>
          </cell>
          <cell r="L47">
            <v>-7</v>
          </cell>
          <cell r="M47">
            <v>-7</v>
          </cell>
          <cell r="N47" t="str">
            <v>-</v>
          </cell>
          <cell r="O47" t="str">
            <v>-</v>
          </cell>
          <cell r="U47" t="str">
            <v>Non Earning $ (MM)</v>
          </cell>
          <cell r="V47">
            <v>204.93236999999999</v>
          </cell>
          <cell r="W47">
            <v>198.79332194558174</v>
          </cell>
          <cell r="X47">
            <v>216.1808038353835</v>
          </cell>
          <cell r="Y47">
            <v>224</v>
          </cell>
        </row>
        <row r="48">
          <cell r="B48" t="str">
            <v>Project Ruby Tax</v>
          </cell>
          <cell r="C48" t="str">
            <v>Tax</v>
          </cell>
          <cell r="D48" t="str">
            <v>Closed</v>
          </cell>
          <cell r="F48">
            <v>-3.15</v>
          </cell>
          <cell r="G48">
            <v>-3.15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>
            <v>0</v>
          </cell>
          <cell r="N48" t="str">
            <v>-</v>
          </cell>
          <cell r="O48" t="str">
            <v>-</v>
          </cell>
          <cell r="U48" t="str">
            <v>Reserves ($MM)</v>
          </cell>
          <cell r="V48">
            <v>338.62994716000003</v>
          </cell>
          <cell r="W48">
            <v>334.37049095000003</v>
          </cell>
          <cell r="X48">
            <v>330.45928510000005</v>
          </cell>
          <cell r="Y48">
            <v>347</v>
          </cell>
        </row>
        <row r="49">
          <cell r="B49" t="str">
            <v>Sanyo oil</v>
          </cell>
          <cell r="C49" t="str">
            <v>Revenue</v>
          </cell>
          <cell r="D49" t="str">
            <v>Closed</v>
          </cell>
          <cell r="F49" t="str">
            <v>-</v>
          </cell>
          <cell r="G49">
            <v>-3.4</v>
          </cell>
          <cell r="H49">
            <v>-0.7</v>
          </cell>
          <cell r="I49">
            <v>-4</v>
          </cell>
          <cell r="J49" t="str">
            <v>-</v>
          </cell>
          <cell r="K49">
            <v>0</v>
          </cell>
          <cell r="L49">
            <v>0</v>
          </cell>
          <cell r="M49">
            <v>0</v>
          </cell>
          <cell r="N49" t="str">
            <v>-</v>
          </cell>
          <cell r="O49" t="str">
            <v>-</v>
          </cell>
          <cell r="U49" t="str">
            <v>Reserves % Non-Earnings</v>
          </cell>
          <cell r="V49">
            <v>1.6523985310861335</v>
          </cell>
          <cell r="W49">
            <v>1.6820006209339948</v>
          </cell>
          <cell r="X49">
            <v>1.5286245551739037</v>
          </cell>
          <cell r="Y49">
            <v>1.5489999999999999</v>
          </cell>
        </row>
        <row r="50">
          <cell r="B50" t="str">
            <v>Genworth</v>
          </cell>
          <cell r="C50" t="str">
            <v>Losses</v>
          </cell>
          <cell r="D50" t="str">
            <v>Closed</v>
          </cell>
          <cell r="M50" t="str">
            <v>0 - (7)</v>
          </cell>
          <cell r="N50" t="str">
            <v>-</v>
          </cell>
          <cell r="O50" t="str">
            <v>-</v>
          </cell>
          <cell r="U50" t="str">
            <v>Coverage %</v>
          </cell>
          <cell r="V50">
            <v>1.8495237741677197E-2</v>
          </cell>
          <cell r="W50">
            <v>1.8804426646087728E-2</v>
          </cell>
          <cell r="X50">
            <v>1.9102592264594632E-2</v>
          </cell>
          <cell r="Y50">
            <v>2.06E-2</v>
          </cell>
        </row>
        <row r="51">
          <cell r="U51" t="str">
            <v>Total WO on Fin. Rec. ($MM)</v>
          </cell>
          <cell r="V51">
            <v>141.16877390999991</v>
          </cell>
          <cell r="W51">
            <v>18.559467809999994</v>
          </cell>
          <cell r="X51">
            <v>50.430093140000004</v>
          </cell>
          <cell r="Y51">
            <v>87</v>
          </cell>
        </row>
        <row r="52">
          <cell r="U52" t="str">
            <v>Total WO (% of Fin. Rec.)</v>
          </cell>
          <cell r="V52">
            <v>3.0841336474388924E-2</v>
          </cell>
          <cell r="W52">
            <v>1.2525034133197799E-2</v>
          </cell>
          <cell r="X52">
            <v>1.7491029313836955E-2</v>
          </cell>
          <cell r="Y52">
            <v>2.06E-2</v>
          </cell>
        </row>
        <row r="55">
          <cell r="U55" t="str">
            <v>Proposed Restructuring $</v>
          </cell>
        </row>
        <row r="56">
          <cell r="V56" t="str">
            <v>Cost</v>
          </cell>
          <cell r="W56" t="str">
            <v>FTE</v>
          </cell>
          <cell r="X56" t="str">
            <v>Payback</v>
          </cell>
          <cell r="Y56" t="str">
            <v>Status</v>
          </cell>
        </row>
        <row r="58">
          <cell r="U58" t="str">
            <v>New Projects Details</v>
          </cell>
        </row>
        <row r="59">
          <cell r="U59" t="str">
            <v>Project Colt 2 ( pre tax)</v>
          </cell>
          <cell r="V59" t="str">
            <v>0 - 0.4</v>
          </cell>
          <cell r="W59">
            <v>0</v>
          </cell>
          <cell r="X59">
            <v>2</v>
          </cell>
        </row>
        <row r="60">
          <cell r="U60" t="str">
            <v>China HC Reduction</v>
          </cell>
          <cell r="V60">
            <v>0.3</v>
          </cell>
          <cell r="W60">
            <v>2</v>
          </cell>
          <cell r="X60">
            <v>1.02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g</v>
          </cell>
        </row>
      </sheetData>
      <sheetData sheetId="28">
        <row r="1">
          <cell r="A1" t="str">
            <v>g</v>
          </cell>
        </row>
      </sheetData>
      <sheetData sheetId="29">
        <row r="1">
          <cell r="A1" t="str">
            <v>g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">
          <cell r="A1" t="str">
            <v>g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">
          <cell r="A1" t="str">
            <v>g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">
          <cell r="A1" t="str">
            <v>g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1">
          <cell r="A1" t="str">
            <v>g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Chart"/>
      <sheetName val="Financial Ovw"/>
      <sheetName val="DATA"/>
      <sheetName val="Instructions"/>
      <sheetName val="LTM"/>
      <sheetName val="Base Case CM Version"/>
      <sheetName val="BS"/>
      <sheetName val="IS"/>
      <sheetName val="CF"/>
      <sheetName val="Misc Info"/>
      <sheetName val="Blank"/>
      <sheetName val="10Yr IS"/>
      <sheetName val="10Yr BS"/>
      <sheetName val="10Yr CF"/>
      <sheetName val="Addl Info"/>
      <sheetName val="FX"/>
      <sheetName val="0000000"/>
      <sheetName val="IDR Output"/>
      <sheetName val="IDR Scenarios"/>
      <sheetName val="IDR Synergies"/>
      <sheetName val="Working Tabs -----------------&gt;"/>
      <sheetName val="Units"/>
      <sheetName val="CFD"/>
      <sheetName val="Engine Cost &amp; Price"/>
      <sheetName val="Engine Shop Cost"/>
      <sheetName val="Engine Shop Cost - Supply Chain"/>
      <sheetName val="RTS 3-16-09"/>
      <sheetName val="Escalation"/>
      <sheetName val="SII Summary"/>
      <sheetName val="Input_Caplan"/>
      <sheetName val="Input_Knopping"/>
      <sheetName val="Input Christopherson"/>
      <sheetName val="Input_Pace"/>
      <sheetName val="Input_Hawkes"/>
      <sheetName val="Input_Huffman"/>
      <sheetName val="Knopping Spares"/>
      <sheetName val="Spares Summary"/>
      <sheetName val="Engines, Development &amp; Other"/>
      <sheetName val="Output"/>
      <sheetName val="Severity"/>
      <sheetName val="BizSummary"/>
      <sheetName val="Adm97"/>
      <sheetName val="PPR COA Weibulls"/>
      <sheetName val="DEZ"/>
      <sheetName val="Dimensions"/>
      <sheetName val="2008 Overview"/>
      <sheetName val="GPB Overview"/>
      <sheetName val="Segment Analysis"/>
      <sheetName val="GPB Def Walk"/>
      <sheetName val="GBP Def backup"/>
      <sheetName val="PS"/>
      <sheetName val="856910"/>
      <sheetName val="MARGIN"/>
      <sheetName val="DELISTED DATA"/>
      <sheetName val="Original"/>
      <sheetName val="START"/>
      <sheetName val="170295"/>
      <sheetName val="Sheet5"/>
      <sheetName val="Input-Function"/>
      <sheetName val="Stats"/>
      <sheetName val="FEBE_Data"/>
      <sheetName val="Validation"/>
      <sheetName val="ANI Look-ups"/>
      <sheetName val="CORPCM1"/>
      <sheetName val="CS P&amp;L"/>
      <sheetName val="Volume Model"/>
      <sheetName val="Yommei's input"/>
      <sheetName val="Treasury Input"/>
      <sheetName val="Tax"/>
      <sheetName val="CHN-Bucket 2"/>
      <sheetName val="CHN-Factoring"/>
      <sheetName val="Inputs"/>
      <sheetName val="Plan"/>
      <sheetName val="Main DG_CFS_US Submission"/>
      <sheetName val="Main DG CFS"/>
      <sheetName val="India Equity"/>
      <sheetName val="India"/>
      <sheetName val="ROA"/>
      <sheetName val="Korea"/>
      <sheetName val="GC Equity"/>
      <sheetName val="G China"/>
      <sheetName val="CF Asia HQ"/>
      <sheetName val="CFS HQ"/>
      <sheetName val="S400"/>
      <sheetName val="A"/>
      <sheetName val="ENG"/>
      <sheetName val="BILLING"/>
      <sheetName val="CAP"/>
      <sheetName val="CM"/>
      <sheetName val="GCAT"/>
      <sheetName val="PV"/>
      <sheetName val="SALES"/>
      <sheetName val="UOBDR"/>
      <sheetName val="CONTROLS"/>
      <sheetName val="LEDGER"/>
      <sheetName val="OPPLAN"/>
      <sheetName val="LSTQTR"/>
      <sheetName val="LISTS"/>
      <sheetName val="HypProducts"/>
      <sheetName val="HypCustomers"/>
      <sheetName val="HypPlatforms"/>
      <sheetName val="Financial Statements"/>
      <sheetName val="Financials USD$"/>
      <sheetName val="prdtyform"/>
      <sheetName val="Sheet1"/>
      <sheetName val="Sheet2"/>
      <sheetName val="Sheet3"/>
      <sheetName val="#REF"/>
      <sheetName val="AMPS"/>
      <sheetName val="Setup data"/>
      <sheetName val="mapping"/>
      <sheetName val="Historical Data"/>
      <sheetName val="Stock Analysis"/>
      <sheetName val="pl-prior month YTD"/>
      <sheetName val="due to from"/>
      <sheetName val="Pac Ext"/>
      <sheetName val="qtr point compare"/>
      <sheetName val="AR Signature Page"/>
      <sheetName val="12-19-00"/>
      <sheetName val="List"/>
      <sheetName val="Data Validation"/>
      <sheetName val="Cash Flow Calcs"/>
      <sheetName val="references"/>
      <sheetName val="INVENTORY TURNS"/>
      <sheetName val="Biscuits "/>
      <sheetName val="Dry Mixes"/>
      <sheetName val="Pastas"/>
      <sheetName val="Financial_Ovw"/>
      <sheetName val="Stock_Chart"/>
      <sheetName val="DELISTED_DATA"/>
      <sheetName val="CS_P&amp;L"/>
      <sheetName val="Volume_Model"/>
      <sheetName val="Yommei's_input"/>
      <sheetName val="Treasury_Input"/>
      <sheetName val="CHN-Bucket_2"/>
      <sheetName val="Main_DG_CFS_US_Submission"/>
      <sheetName val="Main_DG_CFS"/>
      <sheetName val="India_Equity"/>
      <sheetName val="GC_Equity"/>
      <sheetName val="G_China"/>
      <sheetName val="CF_Asia_HQ"/>
      <sheetName val="CFS_HQ"/>
      <sheetName val="INVENTORY_TURNS"/>
      <sheetName val="2008_Overview"/>
      <sheetName val="GPB_Overview"/>
      <sheetName val="Segment_Analysis"/>
      <sheetName val="GPB_Def_Walk"/>
      <sheetName val="GBP_Def_backup"/>
      <sheetName val="Base_Case_CM_Version"/>
      <sheetName val="IDR_Output"/>
      <sheetName val="IDR_Scenarios"/>
      <sheetName val="IDR_Synergies"/>
      <sheetName val="Misc_Info"/>
      <sheetName val="10Yr_IS"/>
      <sheetName val="10Yr_BS"/>
      <sheetName val="10Yr_CF"/>
      <sheetName val="Addl_Info"/>
      <sheetName val="Working_Tabs_-----------------&gt;"/>
      <sheetName val="Engine_Cost_&amp;_Price"/>
      <sheetName val="Engine_Shop_Cost"/>
      <sheetName val="Engine_Shop_Cost_-_Supply_Chain"/>
      <sheetName val="RTS_3-16-09"/>
      <sheetName val="SII_Summary"/>
      <sheetName val="Input_Christopherson"/>
      <sheetName val="Knopping_Spares"/>
      <sheetName val="Spares_Summary"/>
      <sheetName val="Engines,_Development_&amp;_Other"/>
      <sheetName val="PPR_COA_Weibulls"/>
      <sheetName val="ANI_Look-ups"/>
      <sheetName val="Financials_USD$"/>
      <sheetName val="Biscuits_"/>
      <sheetName val="Dry_Mixes"/>
      <sheetName val="qtr_point_compare"/>
      <sheetName val="AR_Signature_Page"/>
      <sheetName val="due_to_from"/>
      <sheetName val="Pac_Ext"/>
      <sheetName val="Setup_data"/>
      <sheetName val="Historical_Data"/>
      <sheetName val="Stock_Analysis"/>
      <sheetName val="pl-prior_month_YTD"/>
      <sheetName val="Financial_Statements"/>
      <sheetName val="Cover"/>
      <sheetName val="H"/>
      <sheetName val="Financial_Ovw1"/>
      <sheetName val="Stock_Chart1"/>
      <sheetName val="Base_Case_CM_Version1"/>
      <sheetName val="IDR_Output1"/>
      <sheetName val="IDR_Scenarios1"/>
      <sheetName val="IDR_Synergies1"/>
      <sheetName val="Misc_Info1"/>
      <sheetName val="10Yr_IS1"/>
      <sheetName val="10Yr_BS1"/>
      <sheetName val="10Yr_CF1"/>
      <sheetName val="Addl_Info1"/>
      <sheetName val="Bank Bsheet"/>
      <sheetName val="Formulas"/>
      <sheetName val="SUMMARY"/>
      <sheetName val="OFA_Values"/>
      <sheetName val="Borrowing Base"/>
      <sheetName val="Japan"/>
      <sheetName val="Daily Trans - CAN-CAD"/>
      <sheetName val=" Cash import"/>
      <sheetName val="Bankmiss"/>
      <sheetName val="AIMmiss"/>
      <sheetName val="INPUT"/>
      <sheetName val="FASB 125"/>
      <sheetName val="Risk Table"/>
      <sheetName val="01.01.31"/>
      <sheetName val="Benefit Rates"/>
      <sheetName val="banklse_r"/>
      <sheetName val="CEF_r"/>
      <sheetName val="H&amp;E_r"/>
      <sheetName val="Biz Submission Checklist"/>
      <sheetName val="Cost Centers"/>
      <sheetName val="Singapore"/>
      <sheetName val="Delinquency (2)"/>
      <sheetName val="JE10310X"/>
      <sheetName val="Base_Case"/>
      <sheetName val="주주명부&lt;끝&gt;"/>
      <sheetName val=" BC SUMMARY 2003"/>
      <sheetName val="Resource Type"/>
      <sheetName val="RNGLIST"/>
      <sheetName val="2000 &amp; 2001 CDR"/>
      <sheetName val="IC 2006 Sales Matrix"/>
      <sheetName val="LOV"/>
      <sheetName val="MARS Accounts"/>
      <sheetName val="detail pf exp"/>
      <sheetName val="BSLA Backup"/>
      <sheetName val="Voorblad"/>
      <sheetName val="FIN_Cap_Acc"/>
      <sheetName val="Wildflower"/>
      <sheetName val="swapdata"/>
      <sheetName val="MXBP01"/>
      <sheetName val="Biz Share"/>
      <sheetName val="Breakage"/>
      <sheetName val="CTB_PIPE_REC"/>
      <sheetName val="Legacy"/>
      <sheetName val="HQ Adj."/>
      <sheetName val="PIPE"/>
      <sheetName val="ENI_Final"/>
      <sheetName val="Lookups"/>
      <sheetName val="CASHBOOK"/>
      <sheetName val="Bandwidth"/>
      <sheetName val="call recording"/>
      <sheetName val="Workflow"/>
      <sheetName val="Status Backups"/>
      <sheetName val="Grafik-EEMEA"/>
      <sheetName val="DM tANK Allow"/>
      <sheetName val="IS DETAILS SII"/>
      <sheetName val="Data_Validation"/>
      <sheetName val="Cash_Flow_Calcs"/>
    </sheetNames>
    <sheetDataSet>
      <sheetData sheetId="0" refreshError="1">
        <row r="5">
          <cell r="B5">
            <v>35993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>
        <row r="5">
          <cell r="B5">
            <v>35993</v>
          </cell>
        </row>
      </sheetData>
      <sheetData sheetId="128">
        <row r="5">
          <cell r="B5">
            <v>35993</v>
          </cell>
        </row>
      </sheetData>
      <sheetData sheetId="129">
        <row r="5">
          <cell r="B5">
            <v>35993</v>
          </cell>
        </row>
      </sheetData>
      <sheetData sheetId="130">
        <row r="5">
          <cell r="B5">
            <v>35993</v>
          </cell>
        </row>
      </sheetData>
      <sheetData sheetId="131">
        <row r="5">
          <cell r="B5">
            <v>35993</v>
          </cell>
        </row>
      </sheetData>
      <sheetData sheetId="132"/>
      <sheetData sheetId="133"/>
      <sheetData sheetId="134"/>
      <sheetData sheetId="135"/>
      <sheetData sheetId="136"/>
      <sheetData sheetId="137"/>
      <sheetData sheetId="138">
        <row r="5">
          <cell r="B5">
            <v>35993</v>
          </cell>
        </row>
      </sheetData>
      <sheetData sheetId="139">
        <row r="5">
          <cell r="B5">
            <v>35993</v>
          </cell>
        </row>
      </sheetData>
      <sheetData sheetId="140"/>
      <sheetData sheetId="141">
        <row r="5">
          <cell r="B5">
            <v>35993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5">
          <cell r="B5">
            <v>35993</v>
          </cell>
        </row>
      </sheetData>
      <sheetData sheetId="150">
        <row r="5">
          <cell r="B5">
            <v>35993</v>
          </cell>
        </row>
      </sheetData>
      <sheetData sheetId="151"/>
      <sheetData sheetId="152">
        <row r="5">
          <cell r="B5">
            <v>35993</v>
          </cell>
        </row>
      </sheetData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>
        <row r="5">
          <cell r="B5">
            <v>35993</v>
          </cell>
        </row>
      </sheetData>
      <sheetData sheetId="162"/>
      <sheetData sheetId="163"/>
      <sheetData sheetId="164"/>
      <sheetData sheetId="165"/>
      <sheetData sheetId="166"/>
      <sheetData sheetId="167"/>
      <sheetData sheetId="168">
        <row r="5">
          <cell r="B5">
            <v>35993</v>
          </cell>
        </row>
      </sheetData>
      <sheetData sheetId="169"/>
      <sheetData sheetId="170">
        <row r="5">
          <cell r="B5">
            <v>35993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>
        <row r="5">
          <cell r="B5">
            <v>35993</v>
          </cell>
        </row>
      </sheetData>
      <sheetData sheetId="184">
        <row r="5">
          <cell r="B5">
            <v>35993</v>
          </cell>
        </row>
      </sheetData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Analysis"/>
      <sheetName val="0000000"/>
      <sheetName val="Instructions"/>
      <sheetName val="Summary Output"/>
      <sheetName val="Summary"/>
      <sheetName val="OM Walk"/>
      <sheetName val="Base Model"/>
      <sheetName val="Financials"/>
      <sheetName val="Financials Balance Sheet"/>
      <sheetName val="Financials Synergies"/>
      <sheetName val="Financials PA Costs"/>
      <sheetName val="Financials Non-PA Costs"/>
      <sheetName val="One Pager"/>
      <sheetName val="Stock"/>
      <sheetName val="Volume"/>
      <sheetName val="Working Tabs -----------------&gt;"/>
      <sheetName val="Units"/>
      <sheetName val="CFD"/>
      <sheetName val="Engine Cost &amp; Price"/>
      <sheetName val="Engine Shop Cost"/>
      <sheetName val="Engine Shop Cost - Supply Chain"/>
      <sheetName val="RTS 3-16-09"/>
      <sheetName val="Escalation"/>
      <sheetName val="SII Summary"/>
      <sheetName val="Input_Caplan"/>
      <sheetName val="Input_Knopping"/>
      <sheetName val="Input Christopherson"/>
      <sheetName val="Input_Pace"/>
      <sheetName val="Input_Hawkes"/>
      <sheetName val="Input_Huffman"/>
      <sheetName val="Knopping Spares"/>
      <sheetName val="Spares Summary"/>
      <sheetName val="Engines, Development &amp; Other"/>
      <sheetName val="APP. A SCHED. 4"/>
      <sheetName val="APP. A SCHED. 3"/>
      <sheetName val="APP. A SCHED. 6"/>
      <sheetName val="APP. A SCHED. 5"/>
      <sheetName val="APP. A SCHED. 9"/>
      <sheetName val="Stock Chart"/>
      <sheetName val="Cover"/>
      <sheetName val="Output"/>
      <sheetName val="Severity"/>
      <sheetName val="Yosemite Model 06-30-04 CSB"/>
      <sheetName val=""/>
      <sheetName val="Expenditure Cost by Project"/>
      <sheetName val="C&amp;N Sales-CM"/>
      <sheetName val="A&amp;AS Sales-CM"/>
      <sheetName val="Or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rm"/>
      <sheetName val="CRITERIA "/>
      <sheetName val="Entity"/>
      <sheetName val="PMS Codes"/>
    </sheetNames>
    <sheetDataSet>
      <sheetData sheetId="0"/>
      <sheetData sheetId="1">
        <row r="2">
          <cell r="A2" t="str">
            <v>AED</v>
          </cell>
        </row>
      </sheetData>
      <sheetData sheetId="2">
        <row r="2">
          <cell r="P2" t="str">
            <v>WS_PC</v>
          </cell>
        </row>
        <row r="3">
          <cell r="P3" t="str">
            <v>WS_LS</v>
          </cell>
        </row>
        <row r="4">
          <cell r="P4" t="str">
            <v>WS_ESP</v>
          </cell>
        </row>
        <row r="5">
          <cell r="P5" t="str">
            <v>WS_HQ</v>
          </cell>
        </row>
        <row r="6">
          <cell r="P6" t="str">
            <v>WSM_HQ</v>
          </cell>
        </row>
        <row r="7">
          <cell r="P7" t="str">
            <v>OG_HQMGMT</v>
          </cell>
        </row>
        <row r="8">
          <cell r="P8" t="str">
            <v>IF1222</v>
          </cell>
        </row>
        <row r="9">
          <cell r="P9" t="str">
            <v>IF1230</v>
          </cell>
        </row>
        <row r="10">
          <cell r="P10" t="str">
            <v>IF1231</v>
          </cell>
        </row>
        <row r="11">
          <cell r="P11" t="str">
            <v>IF1246</v>
          </cell>
        </row>
        <row r="12">
          <cell r="P12" t="str">
            <v>IF1248</v>
          </cell>
        </row>
        <row r="13">
          <cell r="P13" t="str">
            <v>IF1250</v>
          </cell>
        </row>
        <row r="14">
          <cell r="P14" t="str">
            <v>IF1268</v>
          </cell>
        </row>
        <row r="15">
          <cell r="P15" t="str">
            <v>IF1277</v>
          </cell>
        </row>
        <row r="16">
          <cell r="P16" t="str">
            <v>IF1278</v>
          </cell>
        </row>
        <row r="17">
          <cell r="P17" t="str">
            <v>IF1279</v>
          </cell>
        </row>
        <row r="18">
          <cell r="P18" t="str">
            <v>CP1048</v>
          </cell>
        </row>
        <row r="19">
          <cell r="P19" t="str">
            <v>CP1051</v>
          </cell>
        </row>
        <row r="20">
          <cell r="P20" t="str">
            <v>I00G15</v>
          </cell>
        </row>
        <row r="21">
          <cell r="P21" t="str">
            <v>BR1122</v>
          </cell>
        </row>
        <row r="22">
          <cell r="P22" t="str">
            <v>IF1221</v>
          </cell>
        </row>
        <row r="23">
          <cell r="P23" t="str">
            <v>IF1251</v>
          </cell>
        </row>
        <row r="24">
          <cell r="P24" t="str">
            <v>IF1252</v>
          </cell>
        </row>
        <row r="25">
          <cell r="P25" t="str">
            <v>IF1253</v>
          </cell>
        </row>
        <row r="26">
          <cell r="P26" t="str">
            <v>IF1261</v>
          </cell>
        </row>
        <row r="27">
          <cell r="P27" t="str">
            <v>IF1368</v>
          </cell>
        </row>
        <row r="28">
          <cell r="P28" t="str">
            <v>IF1369</v>
          </cell>
        </row>
        <row r="29">
          <cell r="P29" t="str">
            <v>IF1223</v>
          </cell>
        </row>
        <row r="30">
          <cell r="P30" t="str">
            <v>IF1270</v>
          </cell>
        </row>
        <row r="31">
          <cell r="P31" t="str">
            <v>CP0058_VG</v>
          </cell>
        </row>
        <row r="32">
          <cell r="P32" t="str">
            <v>CP0058_SS</v>
          </cell>
        </row>
        <row r="33">
          <cell r="P33" t="str">
            <v>IF1218</v>
          </cell>
        </row>
        <row r="34">
          <cell r="P34" t="str">
            <v>IF1226</v>
          </cell>
        </row>
        <row r="35">
          <cell r="P35" t="str">
            <v>IF1236</v>
          </cell>
        </row>
        <row r="36">
          <cell r="P36" t="str">
            <v>IF1242</v>
          </cell>
        </row>
        <row r="37">
          <cell r="P37" t="str">
            <v>IF1236_A</v>
          </cell>
        </row>
        <row r="38">
          <cell r="P38" t="str">
            <v>IF1242_A</v>
          </cell>
        </row>
        <row r="39">
          <cell r="P39" t="str">
            <v>IF1234</v>
          </cell>
        </row>
        <row r="40">
          <cell r="P40" t="str">
            <v>IF1235</v>
          </cell>
        </row>
        <row r="41">
          <cell r="P41" t="str">
            <v>IF1232</v>
          </cell>
        </row>
        <row r="42">
          <cell r="P42" t="str">
            <v>IF1233</v>
          </cell>
        </row>
        <row r="43">
          <cell r="P43" t="str">
            <v>IF1237</v>
          </cell>
        </row>
        <row r="44">
          <cell r="P44" t="str">
            <v>IF1238</v>
          </cell>
        </row>
        <row r="45">
          <cell r="P45" t="str">
            <v>IF1239</v>
          </cell>
        </row>
        <row r="46">
          <cell r="P46" t="str">
            <v>IF1240</v>
          </cell>
        </row>
        <row r="47">
          <cell r="P47" t="str">
            <v>IF1241</v>
          </cell>
        </row>
        <row r="48">
          <cell r="P48" t="str">
            <v>IF1262</v>
          </cell>
        </row>
        <row r="49">
          <cell r="P49" t="str">
            <v>BR0437</v>
          </cell>
        </row>
        <row r="50">
          <cell r="P50" t="str">
            <v>A01098_VG</v>
          </cell>
        </row>
        <row r="51">
          <cell r="P51" t="str">
            <v>MS0075</v>
          </cell>
        </row>
        <row r="52">
          <cell r="P52" t="str">
            <v>IF1263</v>
          </cell>
        </row>
        <row r="53">
          <cell r="P53" t="str">
            <v>IF1276</v>
          </cell>
        </row>
        <row r="54">
          <cell r="P54" t="str">
            <v>I00162</v>
          </cell>
        </row>
        <row r="55">
          <cell r="P55" t="str">
            <v>IF1247</v>
          </cell>
        </row>
        <row r="56">
          <cell r="P56" t="str">
            <v>IF1249</v>
          </cell>
        </row>
        <row r="57">
          <cell r="P57" t="str">
            <v>IF1249_A</v>
          </cell>
        </row>
        <row r="58">
          <cell r="P58" t="str">
            <v>IF1704</v>
          </cell>
        </row>
        <row r="59">
          <cell r="P59" t="str">
            <v>IF1705</v>
          </cell>
        </row>
        <row r="60">
          <cell r="P60" t="str">
            <v>IF1245</v>
          </cell>
        </row>
        <row r="61">
          <cell r="P61" t="str">
            <v>IF1244</v>
          </cell>
        </row>
        <row r="62">
          <cell r="P62" t="str">
            <v>CP1042</v>
          </cell>
        </row>
        <row r="63">
          <cell r="P63" t="str">
            <v>CP1262</v>
          </cell>
        </row>
        <row r="64">
          <cell r="P64" t="str">
            <v>IF1548_VG</v>
          </cell>
        </row>
        <row r="65">
          <cell r="P65" t="str">
            <v>IF1548_A</v>
          </cell>
        </row>
        <row r="66">
          <cell r="P66" t="str">
            <v>IF1706_VG</v>
          </cell>
        </row>
        <row r="67">
          <cell r="P67" t="str">
            <v>IF1719</v>
          </cell>
        </row>
        <row r="68">
          <cell r="P68" t="str">
            <v>IF1923</v>
          </cell>
        </row>
        <row r="69">
          <cell r="P69" t="str">
            <v>CP0112</v>
          </cell>
        </row>
        <row r="70">
          <cell r="P70" t="str">
            <v>CP0112_A</v>
          </cell>
        </row>
        <row r="71">
          <cell r="P71" t="str">
            <v>I00G09</v>
          </cell>
        </row>
        <row r="72">
          <cell r="P72" t="str">
            <v>BR1127</v>
          </cell>
        </row>
        <row r="73">
          <cell r="P73" t="str">
            <v>000320_VG</v>
          </cell>
        </row>
        <row r="74">
          <cell r="P74" t="str">
            <v>CP0113</v>
          </cell>
        </row>
        <row r="75">
          <cell r="P75" t="str">
            <v>OG1100</v>
          </cell>
        </row>
        <row r="76">
          <cell r="P76" t="str">
            <v>VGHQ</v>
          </cell>
        </row>
        <row r="77">
          <cell r="P77" t="str">
            <v>VGSSHQ</v>
          </cell>
        </row>
        <row r="78">
          <cell r="P78" t="str">
            <v>IF1563</v>
          </cell>
        </row>
        <row r="79">
          <cell r="P79" t="str">
            <v>IF1569</v>
          </cell>
        </row>
        <row r="80">
          <cell r="P80" t="str">
            <v>IF1544</v>
          </cell>
        </row>
        <row r="81">
          <cell r="P81" t="str">
            <v>IF1545</v>
          </cell>
        </row>
        <row r="82">
          <cell r="P82" t="str">
            <v>IF1561</v>
          </cell>
        </row>
        <row r="83">
          <cell r="P83" t="str">
            <v>IF1562</v>
          </cell>
        </row>
        <row r="84">
          <cell r="P84" t="str">
            <v>IF1570</v>
          </cell>
        </row>
        <row r="85">
          <cell r="P85" t="str">
            <v>OG1070</v>
          </cell>
        </row>
        <row r="86">
          <cell r="P86" t="str">
            <v>BR2055</v>
          </cell>
        </row>
        <row r="87">
          <cell r="P87" t="str">
            <v>IF1564</v>
          </cell>
        </row>
        <row r="88">
          <cell r="P88" t="str">
            <v>IF1565</v>
          </cell>
        </row>
        <row r="89">
          <cell r="P89" t="str">
            <v>IF1566</v>
          </cell>
        </row>
        <row r="90">
          <cell r="P90" t="str">
            <v>IF1793_HY</v>
          </cell>
        </row>
        <row r="91">
          <cell r="P91" t="str">
            <v>HYHQ</v>
          </cell>
        </row>
        <row r="92">
          <cell r="P92" t="str">
            <v>AP0025</v>
          </cell>
        </row>
        <row r="93">
          <cell r="P93" t="str">
            <v>IF1793</v>
          </cell>
        </row>
        <row r="94">
          <cell r="P94" t="str">
            <v>IF1353</v>
          </cell>
        </row>
        <row r="95">
          <cell r="P95" t="str">
            <v>IF1354</v>
          </cell>
        </row>
        <row r="96">
          <cell r="P96" t="str">
            <v>IF1363</v>
          </cell>
        </row>
        <row r="97">
          <cell r="P97" t="str">
            <v>CP0058_DT</v>
          </cell>
        </row>
        <row r="98">
          <cell r="P98" t="str">
            <v>IF1358</v>
          </cell>
        </row>
        <row r="99">
          <cell r="P99" t="str">
            <v>IF1696</v>
          </cell>
        </row>
        <row r="100">
          <cell r="P100" t="str">
            <v>000400</v>
          </cell>
        </row>
        <row r="101">
          <cell r="P101" t="str">
            <v>OG1074_DT</v>
          </cell>
        </row>
        <row r="102">
          <cell r="P102" t="str">
            <v>IF1317</v>
          </cell>
        </row>
        <row r="103">
          <cell r="P103" t="str">
            <v>IF1349</v>
          </cell>
        </row>
        <row r="104">
          <cell r="P104" t="str">
            <v>IF1350</v>
          </cell>
        </row>
        <row r="105">
          <cell r="P105" t="str">
            <v>IF1351</v>
          </cell>
        </row>
        <row r="106">
          <cell r="P106" t="str">
            <v>IF1352</v>
          </cell>
        </row>
        <row r="107">
          <cell r="P107" t="str">
            <v>IF1355</v>
          </cell>
        </row>
        <row r="108">
          <cell r="P108" t="str">
            <v>IF1362</v>
          </cell>
        </row>
        <row r="109">
          <cell r="P109" t="str">
            <v>DTHQ</v>
          </cell>
        </row>
        <row r="110">
          <cell r="P110" t="str">
            <v>000003</v>
          </cell>
        </row>
        <row r="111">
          <cell r="P111" t="str">
            <v>AL_MGMT</v>
          </cell>
        </row>
        <row r="112">
          <cell r="P112" t="str">
            <v>BR0437_AL</v>
          </cell>
        </row>
        <row r="113">
          <cell r="P113" t="str">
            <v>BR0406</v>
          </cell>
        </row>
        <row r="114">
          <cell r="P114" t="str">
            <v>IF1798</v>
          </cell>
        </row>
        <row r="115">
          <cell r="P115" t="str">
            <v>IF1799</v>
          </cell>
        </row>
        <row r="116">
          <cell r="P116" t="str">
            <v>IF1800</v>
          </cell>
        </row>
        <row r="117">
          <cell r="P117" t="str">
            <v>IF1801</v>
          </cell>
        </row>
        <row r="118">
          <cell r="P118" t="str">
            <v>IF1802</v>
          </cell>
        </row>
        <row r="119">
          <cell r="P119" t="str">
            <v>IF1804</v>
          </cell>
        </row>
        <row r="120">
          <cell r="P120" t="str">
            <v>IF1808</v>
          </cell>
        </row>
        <row r="121">
          <cell r="P121" t="str">
            <v>IF1809</v>
          </cell>
        </row>
        <row r="122">
          <cell r="P122" t="str">
            <v>IF1810</v>
          </cell>
        </row>
        <row r="123">
          <cell r="P123" t="str">
            <v>IF1810_Libya</v>
          </cell>
        </row>
        <row r="124">
          <cell r="P124" t="str">
            <v>IF1810_Saudi</v>
          </cell>
        </row>
        <row r="125">
          <cell r="P125" t="str">
            <v>IF1845</v>
          </cell>
        </row>
        <row r="126">
          <cell r="P126" t="str">
            <v>IF1846</v>
          </cell>
        </row>
        <row r="127">
          <cell r="P127" t="str">
            <v>IF1811</v>
          </cell>
        </row>
        <row r="128">
          <cell r="P128" t="str">
            <v>IF1812</v>
          </cell>
        </row>
        <row r="129">
          <cell r="P129" t="str">
            <v>IF1813</v>
          </cell>
        </row>
        <row r="130">
          <cell r="P130" t="str">
            <v>IF1814</v>
          </cell>
        </row>
        <row r="131">
          <cell r="P131" t="str">
            <v>IF1815</v>
          </cell>
        </row>
        <row r="132">
          <cell r="P132" t="str">
            <v>IF1816</v>
          </cell>
        </row>
        <row r="133">
          <cell r="P133" t="str">
            <v>IF1817</v>
          </cell>
        </row>
        <row r="134">
          <cell r="P134" t="str">
            <v>IF1817_CIS</v>
          </cell>
        </row>
        <row r="135">
          <cell r="P135" t="str">
            <v>IF1888</v>
          </cell>
        </row>
        <row r="136">
          <cell r="P136" t="str">
            <v>IF1818</v>
          </cell>
        </row>
        <row r="137">
          <cell r="P137" t="str">
            <v>IF1818_Inc</v>
          </cell>
        </row>
        <row r="138">
          <cell r="P138" t="str">
            <v>IF1890</v>
          </cell>
        </row>
        <row r="139">
          <cell r="P139" t="str">
            <v>IF1891</v>
          </cell>
        </row>
        <row r="140">
          <cell r="P140" t="str">
            <v>IF1825</v>
          </cell>
        </row>
        <row r="141">
          <cell r="P141" t="str">
            <v>IF1835</v>
          </cell>
        </row>
        <row r="142">
          <cell r="P142" t="str">
            <v>IF1840</v>
          </cell>
        </row>
        <row r="143">
          <cell r="P143" t="str">
            <v>IF1893</v>
          </cell>
        </row>
        <row r="144">
          <cell r="P144" t="str">
            <v>IF1921_AL</v>
          </cell>
        </row>
        <row r="145">
          <cell r="P145" t="str">
            <v>BR1115_AL</v>
          </cell>
        </row>
        <row r="146">
          <cell r="P146" t="str">
            <v>CP1049</v>
          </cell>
        </row>
        <row r="147">
          <cell r="P147" t="str">
            <v>CP0058_AL</v>
          </cell>
        </row>
        <row r="148">
          <cell r="P148" t="str">
            <v>A01098_AL</v>
          </cell>
        </row>
        <row r="149">
          <cell r="P149" t="str">
            <v>I00186_AL</v>
          </cell>
        </row>
        <row r="150">
          <cell r="P150" t="str">
            <v>CP1072_AL</v>
          </cell>
        </row>
        <row r="151">
          <cell r="P151" t="str">
            <v>CP1246_AL</v>
          </cell>
        </row>
        <row r="152">
          <cell r="P152" t="str">
            <v>OG1074_AL</v>
          </cell>
        </row>
        <row r="153">
          <cell r="P153" t="str">
            <v>OG1062_AL</v>
          </cell>
        </row>
        <row r="154">
          <cell r="P154" t="str">
            <v>PS0396</v>
          </cell>
        </row>
        <row r="155">
          <cell r="P155" t="str">
            <v>IF1235_AL</v>
          </cell>
        </row>
        <row r="156">
          <cell r="P156" t="str">
            <v>CP1173_AL</v>
          </cell>
        </row>
        <row r="157">
          <cell r="P157" t="str">
            <v>ALHQ</v>
          </cell>
        </row>
        <row r="158">
          <cell r="P158" t="str">
            <v>IF1803</v>
          </cell>
        </row>
        <row r="159">
          <cell r="P159" t="str">
            <v>IF1805</v>
          </cell>
        </row>
        <row r="160">
          <cell r="P160" t="str">
            <v>IF1806</v>
          </cell>
        </row>
        <row r="161">
          <cell r="P161" t="str">
            <v>IF1808_PC</v>
          </cell>
        </row>
        <row r="162">
          <cell r="P162" t="str">
            <v>IF1812_PC</v>
          </cell>
        </row>
        <row r="163">
          <cell r="P163" t="str">
            <v>IF1823</v>
          </cell>
        </row>
        <row r="164">
          <cell r="P164" t="str">
            <v>IF1824</v>
          </cell>
        </row>
        <row r="165">
          <cell r="P165" t="str">
            <v>IF1826</v>
          </cell>
        </row>
        <row r="166">
          <cell r="P166" t="str">
            <v>IF1827</v>
          </cell>
        </row>
        <row r="167">
          <cell r="P167" t="str">
            <v>IF1828</v>
          </cell>
        </row>
        <row r="168">
          <cell r="P168" t="str">
            <v>IF1829</v>
          </cell>
        </row>
        <row r="169">
          <cell r="P169" t="str">
            <v>IF1830</v>
          </cell>
        </row>
        <row r="170">
          <cell r="P170" t="str">
            <v>IF1831</v>
          </cell>
        </row>
        <row r="171">
          <cell r="P171" t="str">
            <v>IF1832</v>
          </cell>
        </row>
        <row r="172">
          <cell r="P172" t="str">
            <v>IF1833</v>
          </cell>
        </row>
        <row r="173">
          <cell r="P173" t="str">
            <v>IF1834</v>
          </cell>
        </row>
        <row r="174">
          <cell r="P174" t="str">
            <v>IF1835_PC</v>
          </cell>
        </row>
        <row r="175">
          <cell r="P175" t="str">
            <v>IF1921</v>
          </cell>
        </row>
        <row r="176">
          <cell r="P176" t="str">
            <v>CP1173</v>
          </cell>
        </row>
        <row r="177">
          <cell r="P177" t="str">
            <v>CP0140</v>
          </cell>
        </row>
        <row r="178">
          <cell r="P178" t="str">
            <v>OG1000</v>
          </cell>
        </row>
        <row r="179">
          <cell r="P179" t="str">
            <v>OG1074_PC</v>
          </cell>
        </row>
        <row r="180">
          <cell r="P180" t="str">
            <v>PS0394</v>
          </cell>
        </row>
        <row r="181">
          <cell r="P181" t="str">
            <v>PCHQ</v>
          </cell>
        </row>
        <row r="182">
          <cell r="P182" t="str">
            <v>IF1795</v>
          </cell>
        </row>
        <row r="183">
          <cell r="P183" t="str">
            <v>IF1796</v>
          </cell>
        </row>
        <row r="184">
          <cell r="P184" t="str">
            <v>IF1797</v>
          </cell>
        </row>
        <row r="185">
          <cell r="P185" t="str">
            <v>IF1797_A</v>
          </cell>
        </row>
        <row r="186">
          <cell r="P186" t="str">
            <v>IF1797_ADJ</v>
          </cell>
        </row>
        <row r="187">
          <cell r="P187" t="str">
            <v>IF1819</v>
          </cell>
        </row>
        <row r="188">
          <cell r="P188" t="str">
            <v>IF1820</v>
          </cell>
        </row>
        <row r="189">
          <cell r="P189" t="str">
            <v>IF1821</v>
          </cell>
        </row>
        <row r="190">
          <cell r="P190" t="str">
            <v>IF1822</v>
          </cell>
        </row>
        <row r="191">
          <cell r="P191" t="str">
            <v>IF1822_ADJ</v>
          </cell>
        </row>
        <row r="192">
          <cell r="P192" t="str">
            <v>LSHQ</v>
          </cell>
        </row>
        <row r="193">
          <cell r="P193" t="str">
            <v>IF1235_TM</v>
          </cell>
        </row>
        <row r="194">
          <cell r="P194" t="str">
            <v>OG1074_IT</v>
          </cell>
        </row>
      </sheetData>
      <sheetData sheetId="3">
        <row r="2">
          <cell r="S2" t="str">
            <v>ICPEDS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F733-DA57-41C7-9BE2-6EB0996D18DD}">
  <sheetPr>
    <tabColor rgb="FF92D050"/>
    <pageSetUpPr autoPageBreaks="0"/>
  </sheetPr>
  <dimension ref="B1:Y66"/>
  <sheetViews>
    <sheetView showGridLines="0" tabSelected="1" topLeftCell="B1" zoomScale="70" zoomScaleNormal="70" workbookViewId="0">
      <selection activeCell="C13" sqref="C13"/>
    </sheetView>
  </sheetViews>
  <sheetFormatPr defaultColWidth="8.81640625" defaultRowHeight="15.5" x14ac:dyDescent="0.35"/>
  <cols>
    <col min="1" max="1" width="3.1796875" style="2" customWidth="1"/>
    <col min="2" max="2" width="42.1796875" style="1" customWidth="1"/>
    <col min="3" max="3" width="11.1796875" style="2" customWidth="1"/>
    <col min="4" max="4" width="10.81640625" style="2" customWidth="1"/>
    <col min="5" max="5" width="11.1796875" style="2" customWidth="1"/>
    <col min="6" max="6" width="2.54296875" style="2" customWidth="1"/>
    <col min="7" max="7" width="12.1796875" style="2" customWidth="1"/>
    <col min="8" max="8" width="11.26953125" style="2" customWidth="1"/>
    <col min="9" max="9" width="11.54296875" style="2" customWidth="1"/>
    <col min="10" max="10" width="2.54296875" style="2" customWidth="1"/>
    <col min="11" max="11" width="10.81640625" style="2" customWidth="1"/>
    <col min="12" max="12" width="11.1796875" style="2" customWidth="1"/>
    <col min="13" max="13" width="10.7265625" style="2" customWidth="1"/>
    <col min="14" max="14" width="2.54296875" style="2" customWidth="1"/>
    <col min="15" max="15" width="11.81640625" style="2" customWidth="1"/>
    <col min="16" max="16" width="10.81640625" style="2" customWidth="1"/>
    <col min="17" max="17" width="11.453125" style="2" customWidth="1"/>
    <col min="18" max="18" width="2.54296875" style="2" customWidth="1"/>
    <col min="19" max="19" width="10.1796875" style="2" customWidth="1"/>
    <col min="20" max="20" width="10.7265625" style="2" customWidth="1"/>
    <col min="21" max="21" width="10.54296875" style="2" customWidth="1"/>
    <col min="22" max="22" width="2.54296875" style="2" customWidth="1"/>
    <col min="23" max="23" width="11.453125" style="2" customWidth="1"/>
    <col min="24" max="24" width="10.81640625" style="2" customWidth="1"/>
    <col min="25" max="25" width="11.1796875" style="2" customWidth="1"/>
    <col min="26" max="16384" width="8.81640625" style="2"/>
  </cols>
  <sheetData>
    <row r="1" spans="2:25" ht="18" x14ac:dyDescent="0.4">
      <c r="B1" s="22" t="s">
        <v>25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2:25" ht="18" x14ac:dyDescent="0.4">
      <c r="B2" s="21" t="s">
        <v>24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2:25" ht="16" thickBot="1" x14ac:dyDescent="0.4"/>
    <row r="4" spans="2:25" ht="16" thickBot="1" x14ac:dyDescent="0.4">
      <c r="B4" s="3" t="s">
        <v>0</v>
      </c>
      <c r="C4" s="4"/>
      <c r="D4" s="5" t="s">
        <v>1</v>
      </c>
      <c r="E4" s="6"/>
      <c r="F4" s="6"/>
      <c r="G4" s="4"/>
      <c r="H4" s="5" t="s">
        <v>2</v>
      </c>
      <c r="I4" s="6"/>
      <c r="J4" s="6"/>
      <c r="K4" s="4"/>
      <c r="L4" s="5" t="s">
        <v>3</v>
      </c>
      <c r="M4" s="6"/>
      <c r="N4" s="6"/>
      <c r="O4" s="4"/>
      <c r="P4" s="5" t="s">
        <v>4</v>
      </c>
      <c r="Q4" s="6"/>
      <c r="R4" s="6"/>
      <c r="S4" s="4"/>
      <c r="T4" s="5" t="s">
        <v>27</v>
      </c>
      <c r="U4" s="23" t="s">
        <v>28</v>
      </c>
      <c r="V4" s="6"/>
      <c r="W4" s="4"/>
      <c r="X4" s="5" t="s">
        <v>5</v>
      </c>
      <c r="Y4" s="6"/>
    </row>
    <row r="5" spans="2:25" x14ac:dyDescent="0.35">
      <c r="B5" s="7"/>
      <c r="C5" s="8">
        <v>2020</v>
      </c>
      <c r="D5" s="8">
        <v>2019</v>
      </c>
      <c r="E5" s="8">
        <v>2018</v>
      </c>
      <c r="F5" s="8"/>
      <c r="G5" s="8">
        <v>2020</v>
      </c>
      <c r="H5" s="8">
        <v>2019</v>
      </c>
      <c r="I5" s="8">
        <v>2018</v>
      </c>
      <c r="J5" s="8"/>
      <c r="K5" s="8">
        <v>2020</v>
      </c>
      <c r="L5" s="8">
        <v>2019</v>
      </c>
      <c r="M5" s="8">
        <v>2018</v>
      </c>
      <c r="N5" s="8"/>
      <c r="O5" s="8">
        <v>2020</v>
      </c>
      <c r="P5" s="8">
        <v>2019</v>
      </c>
      <c r="Q5" s="8">
        <v>2018</v>
      </c>
      <c r="R5" s="8"/>
      <c r="S5" s="8">
        <v>2020</v>
      </c>
      <c r="T5" s="8">
        <v>2019</v>
      </c>
      <c r="U5" s="8">
        <v>2018</v>
      </c>
      <c r="V5" s="8"/>
      <c r="W5" s="8">
        <v>2020</v>
      </c>
      <c r="X5" s="8">
        <v>2019</v>
      </c>
      <c r="Y5" s="8">
        <v>2018</v>
      </c>
    </row>
    <row r="6" spans="2:25" ht="18.75" customHeight="1" thickBot="1" x14ac:dyDescent="0.4">
      <c r="B6" s="9" t="s">
        <v>6</v>
      </c>
      <c r="C6" s="10">
        <v>17589.410331380001</v>
      </c>
      <c r="D6" s="10">
        <v>18624.614558240002</v>
      </c>
      <c r="E6" s="10">
        <v>22149.527197340001</v>
      </c>
      <c r="F6" s="11"/>
      <c r="G6" s="10">
        <v>15665.57870853</v>
      </c>
      <c r="H6" s="10">
        <v>15336.811371080001</v>
      </c>
      <c r="I6" s="10">
        <v>14288.31702318</v>
      </c>
      <c r="J6" s="11"/>
      <c r="K6" s="10">
        <v>22042.071967760003</v>
      </c>
      <c r="L6" s="10">
        <v>32875.179441660002</v>
      </c>
      <c r="M6" s="10">
        <v>30566.467526199998</v>
      </c>
      <c r="N6" s="11"/>
      <c r="O6" s="10">
        <v>18008.697145330003</v>
      </c>
      <c r="P6" s="10">
        <v>19941.850111110001</v>
      </c>
      <c r="Q6" s="10">
        <v>19784.245192310002</v>
      </c>
      <c r="R6" s="11"/>
      <c r="S6" s="10">
        <v>-931.88829998001165</v>
      </c>
      <c r="T6" s="10">
        <v>-304.78316765000545</v>
      </c>
      <c r="U6" s="10">
        <v>672.86835204999534</v>
      </c>
      <c r="V6" s="11"/>
      <c r="W6" s="10">
        <v>73099.627999629985</v>
      </c>
      <c r="X6" s="10">
        <v>87718.914563059996</v>
      </c>
      <c r="Y6" s="10">
        <v>89038.314903999984</v>
      </c>
    </row>
    <row r="7" spans="2:25" ht="16" thickBot="1" x14ac:dyDescent="0.4">
      <c r="B7" s="3" t="s">
        <v>7</v>
      </c>
      <c r="C7" s="12">
        <v>273.58444095000533</v>
      </c>
      <c r="D7" s="12">
        <v>291.46644803000009</v>
      </c>
      <c r="E7" s="12">
        <v>-1105.1856041400001</v>
      </c>
      <c r="F7" s="13"/>
      <c r="G7" s="12">
        <v>-714.99532915000032</v>
      </c>
      <c r="H7" s="12">
        <v>-791.24253032000036</v>
      </c>
      <c r="I7" s="12">
        <v>139.84505908000037</v>
      </c>
      <c r="J7" s="13"/>
      <c r="K7" s="12">
        <v>1229.2787843100014</v>
      </c>
      <c r="L7" s="12">
        <v>6811.763019799997</v>
      </c>
      <c r="M7" s="12">
        <v>6453.9418587299988</v>
      </c>
      <c r="N7" s="13"/>
      <c r="O7" s="12">
        <v>3060.0236682500013</v>
      </c>
      <c r="P7" s="12">
        <v>3737.1460550600077</v>
      </c>
      <c r="Q7" s="12">
        <v>3521.6124426000015</v>
      </c>
      <c r="R7" s="13"/>
      <c r="S7" s="12">
        <v>-1327.6335242367129</v>
      </c>
      <c r="T7" s="12">
        <v>-1736.0953779130193</v>
      </c>
      <c r="U7" s="12">
        <v>-1514.211159977315</v>
      </c>
      <c r="V7" s="13"/>
      <c r="W7" s="12">
        <v>2520.2580401232944</v>
      </c>
      <c r="X7" s="12">
        <v>8313.0376146569852</v>
      </c>
      <c r="Y7" s="12">
        <v>7496.0025962926857</v>
      </c>
    </row>
    <row r="8" spans="2:25" ht="16" thickBot="1" x14ac:dyDescent="0.4">
      <c r="B8" s="9" t="s">
        <v>8</v>
      </c>
      <c r="C8" s="14">
        <v>-16.296183369999994</v>
      </c>
      <c r="D8" s="14">
        <v>-94.34455797999999</v>
      </c>
      <c r="E8" s="14">
        <v>-296.90457599999991</v>
      </c>
      <c r="F8" s="11"/>
      <c r="G8" s="14">
        <v>-200.30431861000005</v>
      </c>
      <c r="H8" s="14">
        <v>-125.20177099999995</v>
      </c>
      <c r="I8" s="14">
        <v>-151.70221500000002</v>
      </c>
      <c r="J8" s="11"/>
      <c r="K8" s="14">
        <v>-25.659065870000006</v>
      </c>
      <c r="L8" s="14">
        <v>-8.0978209999999997</v>
      </c>
      <c r="M8" s="14">
        <v>-11.600871000000001</v>
      </c>
      <c r="N8" s="11"/>
      <c r="O8" s="14">
        <v>-134.19799270999999</v>
      </c>
      <c r="P8" s="14">
        <v>-159.13030500000002</v>
      </c>
      <c r="Q8" s="14">
        <v>-176.19903299999999</v>
      </c>
      <c r="R8" s="11"/>
      <c r="S8" s="14">
        <v>-172.19233986000003</v>
      </c>
      <c r="T8" s="14">
        <v>-42.800343999999996</v>
      </c>
      <c r="U8" s="14">
        <v>-259.71075800000006</v>
      </c>
      <c r="V8" s="11"/>
      <c r="W8" s="14">
        <v>-548.64990042000022</v>
      </c>
      <c r="X8" s="14">
        <v>-429.57479897999997</v>
      </c>
      <c r="Y8" s="14">
        <v>-896.11745299999984</v>
      </c>
    </row>
    <row r="9" spans="2:25" ht="31.5" thickBot="1" x14ac:dyDescent="0.4">
      <c r="B9" s="3" t="s">
        <v>9</v>
      </c>
      <c r="C9" s="12">
        <f>C7-C8</f>
        <v>289.88062432000532</v>
      </c>
      <c r="D9" s="12">
        <f t="shared" ref="D9:E9" si="0">D7-D8</f>
        <v>385.81100601000009</v>
      </c>
      <c r="E9" s="12">
        <f t="shared" si="0"/>
        <v>-808.28102814000022</v>
      </c>
      <c r="F9" s="13"/>
      <c r="G9" s="12">
        <f>G7-G8</f>
        <v>-514.69101054000021</v>
      </c>
      <c r="H9" s="12">
        <f t="shared" ref="H9:I9" si="1">H7-H8</f>
        <v>-666.04075932000046</v>
      </c>
      <c r="I9" s="12">
        <f t="shared" si="1"/>
        <v>291.54727408000042</v>
      </c>
      <c r="J9" s="13"/>
      <c r="K9" s="12">
        <f>K7-K8</f>
        <v>1254.9378501800013</v>
      </c>
      <c r="L9" s="12">
        <f t="shared" ref="L9:M9" si="2">L7-L8</f>
        <v>6819.8608407999973</v>
      </c>
      <c r="M9" s="12">
        <f t="shared" si="2"/>
        <v>6465.5427297299984</v>
      </c>
      <c r="N9" s="13"/>
      <c r="O9" s="12">
        <f>O7-O8</f>
        <v>3194.2216609600014</v>
      </c>
      <c r="P9" s="12">
        <f t="shared" ref="P9:Q9" si="3">P7-P8</f>
        <v>3896.2763600600078</v>
      </c>
      <c r="Q9" s="12">
        <f t="shared" si="3"/>
        <v>3697.8114756000014</v>
      </c>
      <c r="R9" s="13"/>
      <c r="S9" s="12">
        <f>S7-S8</f>
        <v>-1155.441184376713</v>
      </c>
      <c r="T9" s="12">
        <f t="shared" ref="T9:U9" si="4">T7-T8</f>
        <v>-1693.2950339130193</v>
      </c>
      <c r="U9" s="12">
        <f t="shared" si="4"/>
        <v>-1254.5004019773151</v>
      </c>
      <c r="V9" s="13"/>
      <c r="W9" s="12">
        <f>W7-W8</f>
        <v>3068.9079405432949</v>
      </c>
      <c r="X9" s="12">
        <f t="shared" ref="X9:Y9" si="5">X7-X8</f>
        <v>8742.6124136369854</v>
      </c>
      <c r="Y9" s="12">
        <f t="shared" si="5"/>
        <v>8392.1200492926855</v>
      </c>
    </row>
    <row r="10" spans="2:25" ht="7.5" customHeight="1" thickBot="1" x14ac:dyDescent="0.4">
      <c r="B10" s="9"/>
      <c r="C10" s="10"/>
      <c r="D10" s="10"/>
      <c r="E10" s="15"/>
      <c r="F10" s="11"/>
      <c r="G10" s="10"/>
      <c r="H10" s="10"/>
      <c r="I10" s="15"/>
      <c r="J10" s="11"/>
      <c r="K10" s="10"/>
      <c r="L10" s="10"/>
      <c r="M10" s="15"/>
      <c r="N10" s="11"/>
      <c r="O10" s="10"/>
      <c r="P10" s="10"/>
      <c r="Q10" s="15"/>
      <c r="R10" s="11"/>
      <c r="S10" s="10"/>
      <c r="T10" s="10"/>
      <c r="U10" s="15"/>
      <c r="V10" s="11"/>
      <c r="W10" s="10"/>
      <c r="X10" s="10"/>
      <c r="Y10" s="15"/>
    </row>
    <row r="11" spans="2:25" ht="16" thickBot="1" x14ac:dyDescent="0.4">
      <c r="B11" s="3" t="s">
        <v>10</v>
      </c>
      <c r="C11" s="16">
        <f>ROUND(C7,0)/ROUND(C6,0)</f>
        <v>1.5577918016942407E-2</v>
      </c>
      <c r="D11" s="16">
        <f t="shared" ref="D11:E11" si="6">ROUND(D7,0)/ROUND(D6,0)</f>
        <v>1.5624161073825504E-2</v>
      </c>
      <c r="E11" s="16">
        <f t="shared" si="6"/>
        <v>-4.9887133182844247E-2</v>
      </c>
      <c r="F11" s="13"/>
      <c r="G11" s="16">
        <f>ROUND(G7,0)/ROUND(G6,0)</f>
        <v>-4.5640240010213204E-2</v>
      </c>
      <c r="H11" s="16">
        <f t="shared" ref="H11:I11" si="7">ROUND(H7,0)/ROUND(H6,0)</f>
        <v>-5.1574623459607484E-2</v>
      </c>
      <c r="I11" s="16">
        <f t="shared" si="7"/>
        <v>9.7984322508398655E-3</v>
      </c>
      <c r="J11" s="13"/>
      <c r="K11" s="16">
        <f>ROUND(K7,0)/ROUND(K6,0)</f>
        <v>5.5757190817530167E-2</v>
      </c>
      <c r="L11" s="16">
        <f t="shared" ref="L11:M11" si="8">ROUND(L7,0)/ROUND(L6,0)</f>
        <v>0.20720912547528517</v>
      </c>
      <c r="M11" s="16">
        <f t="shared" si="8"/>
        <v>0.21114964339462147</v>
      </c>
      <c r="N11" s="13"/>
      <c r="O11" s="16">
        <f>ROUND(O7,0)/ROUND(O6,0)</f>
        <v>0.16991504247876063</v>
      </c>
      <c r="P11" s="16">
        <f t="shared" ref="P11:Q11" si="9">ROUND(P7,0)/ROUND(P6,0)</f>
        <v>0.18739344097883864</v>
      </c>
      <c r="Q11" s="16">
        <f t="shared" si="9"/>
        <v>0.17802264456126163</v>
      </c>
      <c r="R11" s="13"/>
      <c r="S11" s="16"/>
      <c r="T11" s="16"/>
      <c r="U11" s="16"/>
      <c r="V11" s="13"/>
      <c r="W11" s="16">
        <f>ROUND(W7,0)/ROUND(W6,0)</f>
        <v>3.4473324213406292E-2</v>
      </c>
      <c r="X11" s="16">
        <f t="shared" ref="X11:Y11" si="10">ROUND(X7,0)/ROUND(X6,0)</f>
        <v>9.476852221297552E-2</v>
      </c>
      <c r="Y11" s="16">
        <f t="shared" si="10"/>
        <v>8.4188773332734335E-2</v>
      </c>
    </row>
    <row r="12" spans="2:25" ht="8.15" customHeight="1" thickBot="1" x14ac:dyDescent="0.4">
      <c r="B12" s="3"/>
      <c r="C12" s="12"/>
      <c r="D12" s="12"/>
      <c r="E12" s="16"/>
      <c r="F12" s="13"/>
      <c r="G12" s="12"/>
      <c r="H12" s="12"/>
      <c r="I12" s="16"/>
      <c r="J12" s="13"/>
      <c r="K12" s="12"/>
      <c r="L12" s="12"/>
      <c r="M12" s="16"/>
      <c r="N12" s="13"/>
      <c r="O12" s="12"/>
      <c r="P12" s="12"/>
      <c r="Q12" s="16"/>
      <c r="R12" s="13"/>
      <c r="S12" s="12"/>
      <c r="T12" s="12"/>
      <c r="U12" s="16"/>
      <c r="V12" s="13"/>
      <c r="W12" s="12"/>
      <c r="X12" s="12"/>
      <c r="Y12" s="16"/>
    </row>
    <row r="13" spans="2:25" ht="31.5" thickBot="1" x14ac:dyDescent="0.4">
      <c r="B13" s="3" t="s">
        <v>11</v>
      </c>
      <c r="C13" s="16">
        <f>ROUND(C9,0)/ROUND(C6,0)</f>
        <v>1.6487577463187221E-2</v>
      </c>
      <c r="D13" s="16">
        <f t="shared" ref="D13:E13" si="11">ROUND(D9,0)/ROUND(D6,0)</f>
        <v>2.07248322147651E-2</v>
      </c>
      <c r="E13" s="16">
        <f t="shared" si="11"/>
        <v>-3.6478555304740409E-2</v>
      </c>
      <c r="F13" s="13"/>
      <c r="G13" s="16">
        <f>ROUND(G9,0)/ROUND(G6,0)</f>
        <v>-3.2873739308055663E-2</v>
      </c>
      <c r="H13" s="16">
        <f t="shared" ref="H13:I13" si="12">ROUND(H9,0)/ROUND(H6,0)</f>
        <v>-4.3424398513398972E-2</v>
      </c>
      <c r="I13" s="16">
        <f t="shared" si="12"/>
        <v>2.0436730123180293E-2</v>
      </c>
      <c r="J13" s="13"/>
      <c r="K13" s="16">
        <f>ROUND(K9,0)/ROUND(K6,0)</f>
        <v>5.6936757100081663E-2</v>
      </c>
      <c r="L13" s="16">
        <f t="shared" ref="L13:M13" si="13">ROUND(L9,0)/ROUND(L6,0)</f>
        <v>0.20745247148288973</v>
      </c>
      <c r="M13" s="16">
        <f t="shared" si="13"/>
        <v>0.21154223647189688</v>
      </c>
      <c r="N13" s="13"/>
      <c r="O13" s="16">
        <f>ROUND(O9,0)/ROUND(O6,0)</f>
        <v>0.17735576656116386</v>
      </c>
      <c r="P13" s="16">
        <f t="shared" ref="P13:Q13" si="14">ROUND(P9,0)/ROUND(P6,0)</f>
        <v>0.19536656303279509</v>
      </c>
      <c r="Q13" s="16">
        <f t="shared" si="14"/>
        <v>0.18691872219975739</v>
      </c>
      <c r="R13" s="13"/>
      <c r="S13" s="16"/>
      <c r="T13" s="16"/>
      <c r="U13" s="16"/>
      <c r="V13" s="13"/>
      <c r="W13" s="16">
        <f>ROUND(W9,0)/ROUND(W6,0)</f>
        <v>4.1983584131326947E-2</v>
      </c>
      <c r="X13" s="16">
        <f t="shared" ref="X13:Y13" si="15">ROUND(X9,0)/ROUND(X6,0)</f>
        <v>9.9670538879832196E-2</v>
      </c>
      <c r="Y13" s="16">
        <f t="shared" si="15"/>
        <v>9.4251892450414432E-2</v>
      </c>
    </row>
    <row r="14" spans="2:25" x14ac:dyDescent="0.35">
      <c r="B14" s="24" t="s">
        <v>26</v>
      </c>
      <c r="C14" s="18"/>
      <c r="D14" s="18"/>
      <c r="E14" s="18"/>
      <c r="F14" s="19"/>
      <c r="G14" s="18"/>
      <c r="H14" s="18"/>
      <c r="I14" s="18"/>
      <c r="J14" s="19"/>
      <c r="K14" s="18"/>
      <c r="L14" s="18"/>
      <c r="M14" s="18"/>
      <c r="N14" s="19"/>
      <c r="O14" s="18"/>
      <c r="P14" s="18"/>
      <c r="Q14" s="18"/>
      <c r="R14" s="19"/>
      <c r="S14" s="18"/>
      <c r="T14" s="18"/>
      <c r="U14" s="18"/>
      <c r="V14" s="19"/>
      <c r="W14" s="18"/>
      <c r="X14" s="18"/>
      <c r="Y14" s="18"/>
    </row>
    <row r="15" spans="2:25" x14ac:dyDescent="0.35">
      <c r="B15" s="17"/>
      <c r="C15" s="18"/>
      <c r="D15" s="18"/>
      <c r="E15" s="18"/>
      <c r="F15" s="19"/>
      <c r="G15" s="18"/>
      <c r="H15" s="18"/>
      <c r="I15" s="18"/>
      <c r="J15" s="19"/>
      <c r="K15" s="18"/>
      <c r="L15" s="18"/>
      <c r="M15" s="18"/>
      <c r="N15" s="19"/>
      <c r="O15" s="18"/>
      <c r="P15" s="18"/>
      <c r="Q15" s="18"/>
      <c r="R15" s="19"/>
      <c r="S15" s="18"/>
      <c r="T15" s="18"/>
      <c r="U15" s="18"/>
      <c r="V15" s="19"/>
      <c r="W15" s="18"/>
      <c r="X15" s="18"/>
      <c r="Y15" s="18"/>
    </row>
    <row r="16" spans="2:25" ht="16" thickBot="1" x14ac:dyDescent="0.4"/>
    <row r="17" spans="2:25" ht="16" thickBot="1" x14ac:dyDescent="0.4">
      <c r="B17" s="3" t="s">
        <v>0</v>
      </c>
      <c r="C17" s="4"/>
      <c r="D17" s="5" t="s">
        <v>1</v>
      </c>
      <c r="E17" s="6"/>
      <c r="F17" s="6"/>
      <c r="G17" s="4"/>
      <c r="H17" s="5" t="s">
        <v>2</v>
      </c>
      <c r="I17" s="6"/>
      <c r="J17" s="6"/>
      <c r="K17" s="4"/>
      <c r="L17" s="5" t="s">
        <v>3</v>
      </c>
      <c r="M17" s="6"/>
      <c r="N17" s="6"/>
      <c r="O17" s="4"/>
      <c r="P17" s="5" t="s">
        <v>4</v>
      </c>
      <c r="Q17" s="6"/>
      <c r="R17" s="6"/>
      <c r="S17" s="4"/>
      <c r="T17" s="5" t="s">
        <v>29</v>
      </c>
      <c r="U17" s="23" t="s">
        <v>28</v>
      </c>
      <c r="V17" s="6"/>
      <c r="W17" s="4"/>
      <c r="X17" s="5" t="s">
        <v>5</v>
      </c>
      <c r="Y17" s="6"/>
    </row>
    <row r="18" spans="2:25" x14ac:dyDescent="0.35">
      <c r="B18" s="7"/>
      <c r="C18" s="8" t="s">
        <v>12</v>
      </c>
      <c r="D18" s="8" t="s">
        <v>13</v>
      </c>
      <c r="E18" s="8" t="s">
        <v>14</v>
      </c>
      <c r="F18" s="8"/>
      <c r="G18" s="8" t="s">
        <v>12</v>
      </c>
      <c r="H18" s="8" t="s">
        <v>13</v>
      </c>
      <c r="I18" s="8" t="s">
        <v>14</v>
      </c>
      <c r="J18" s="8"/>
      <c r="K18" s="8" t="s">
        <v>12</v>
      </c>
      <c r="L18" s="8" t="s">
        <v>13</v>
      </c>
      <c r="M18" s="8" t="s">
        <v>14</v>
      </c>
      <c r="N18" s="8"/>
      <c r="O18" s="8" t="s">
        <v>12</v>
      </c>
      <c r="P18" s="8" t="s">
        <v>13</v>
      </c>
      <c r="Q18" s="8" t="s">
        <v>14</v>
      </c>
      <c r="R18" s="8"/>
      <c r="S18" s="8" t="s">
        <v>12</v>
      </c>
      <c r="T18" s="8" t="s">
        <v>13</v>
      </c>
      <c r="U18" s="8" t="s">
        <v>14</v>
      </c>
      <c r="V18" s="8"/>
      <c r="W18" s="8" t="s">
        <v>12</v>
      </c>
      <c r="X18" s="8" t="s">
        <v>13</v>
      </c>
      <c r="Y18" s="8" t="s">
        <v>14</v>
      </c>
    </row>
    <row r="19" spans="2:25" ht="18.75" customHeight="1" thickBot="1" x14ac:dyDescent="0.4">
      <c r="B19" s="9" t="s">
        <v>6</v>
      </c>
      <c r="C19" s="10">
        <v>5383.293609450001</v>
      </c>
      <c r="D19" s="10">
        <v>5400.8364046400011</v>
      </c>
      <c r="E19" s="10">
        <v>5381.4689831500018</v>
      </c>
      <c r="F19" s="11"/>
      <c r="G19" s="10">
        <v>4441.8291557600005</v>
      </c>
      <c r="H19" s="10">
        <v>4746.9771396000006</v>
      </c>
      <c r="I19" s="10">
        <v>4646.188451070002</v>
      </c>
      <c r="J19" s="11"/>
      <c r="K19" s="10">
        <v>5846.520338880001</v>
      </c>
      <c r="L19" s="10">
        <v>8935.6402432799987</v>
      </c>
      <c r="M19" s="10">
        <v>8455.7098074299956</v>
      </c>
      <c r="N19" s="11"/>
      <c r="O19" s="10">
        <v>4823.2026732200011</v>
      </c>
      <c r="P19" s="10">
        <v>5402.2043064800018</v>
      </c>
      <c r="Q19" s="10">
        <v>5397.6708733600008</v>
      </c>
      <c r="R19" s="11"/>
      <c r="S19" s="10">
        <v>-362.14613175000432</v>
      </c>
      <c r="T19" s="10">
        <v>-343.34743805999824</v>
      </c>
      <c r="U19" s="10">
        <v>141.9281882599862</v>
      </c>
      <c r="V19" s="11"/>
      <c r="W19" s="10">
        <v>20271.361344399997</v>
      </c>
      <c r="X19" s="10">
        <v>24459.515540030003</v>
      </c>
      <c r="Y19" s="10">
        <v>24437.487097679987</v>
      </c>
    </row>
    <row r="20" spans="2:25" ht="16" thickBot="1" x14ac:dyDescent="0.4">
      <c r="B20" s="3" t="s">
        <v>7</v>
      </c>
      <c r="C20" s="12">
        <v>305.89294907000397</v>
      </c>
      <c r="D20" s="12">
        <v>297.29729350000014</v>
      </c>
      <c r="E20" s="12">
        <v>-920.12875788999997</v>
      </c>
      <c r="F20" s="13"/>
      <c r="G20" s="12">
        <v>-86.707730039999845</v>
      </c>
      <c r="H20" s="12">
        <v>-227.22312993999995</v>
      </c>
      <c r="I20" s="12">
        <v>-37.205325799999983</v>
      </c>
      <c r="J20" s="13"/>
      <c r="K20" s="12">
        <v>563.79382874999988</v>
      </c>
      <c r="L20" s="12">
        <v>2053.8889876099988</v>
      </c>
      <c r="M20" s="12">
        <v>1721.4743515499963</v>
      </c>
      <c r="N20" s="13"/>
      <c r="O20" s="12">
        <v>948.89268807999758</v>
      </c>
      <c r="P20" s="12">
        <v>1137.986616740006</v>
      </c>
      <c r="Q20" s="12">
        <v>1140.2582666300011</v>
      </c>
      <c r="R20" s="13"/>
      <c r="S20" s="12">
        <v>-442.94698887671302</v>
      </c>
      <c r="T20" s="12">
        <v>-573.36299228999837</v>
      </c>
      <c r="U20" s="12">
        <v>-377.25361846912278</v>
      </c>
      <c r="V20" s="13"/>
      <c r="W20" s="12">
        <v>1288.9247469832885</v>
      </c>
      <c r="X20" s="12">
        <v>2688.5867756200068</v>
      </c>
      <c r="Y20" s="12">
        <v>1527.1449160208747</v>
      </c>
    </row>
    <row r="21" spans="2:25" ht="16" thickBot="1" x14ac:dyDescent="0.4">
      <c r="B21" s="9" t="s">
        <v>8</v>
      </c>
      <c r="C21" s="14">
        <f>2.79540439*(-1)</f>
        <v>-2.7954043899999999</v>
      </c>
      <c r="D21" s="14">
        <f>4.52356399999999*(-1)</f>
        <v>-4.5235639999999897</v>
      </c>
      <c r="E21" s="14">
        <f>134.206873*(-1)</f>
        <v>-134.206873</v>
      </c>
      <c r="F21" s="11"/>
      <c r="G21" s="14">
        <f>64.62150755*(-1)</f>
        <v>-64.621507550000004</v>
      </c>
      <c r="H21" s="14">
        <f>30.364319*(-1)</f>
        <v>-30.364318999999998</v>
      </c>
      <c r="I21" s="14">
        <f>16.260034*(-1)</f>
        <v>-16.260034000000001</v>
      </c>
      <c r="J21" s="11"/>
      <c r="K21" s="14">
        <f>10.00845278*(-1)</f>
        <v>-10.008452780000001</v>
      </c>
      <c r="L21" s="14">
        <f>2.103654*(-1)</f>
        <v>-2.1036540000000001</v>
      </c>
      <c r="M21" s="14">
        <f>1.270379*(-1)</f>
        <v>-1.2703789999999999</v>
      </c>
      <c r="N21" s="11"/>
      <c r="O21" s="14">
        <f>33.80204233*(-1)</f>
        <v>-33.802042329999999</v>
      </c>
      <c r="P21" s="14">
        <f>44.78314*(-1)</f>
        <v>-44.783140000000003</v>
      </c>
      <c r="Q21" s="14">
        <f>35.758824*(-1)</f>
        <v>-35.758823999999997</v>
      </c>
      <c r="R21" s="11"/>
      <c r="S21" s="14">
        <f>93.02605096*(-1)</f>
        <v>-93.026050960000006</v>
      </c>
      <c r="T21" s="14">
        <f>-3.355149*(-1)</f>
        <v>3.3551489999999999</v>
      </c>
      <c r="U21" s="14">
        <f>38.380183*(-1)</f>
        <v>-38.380183000000002</v>
      </c>
      <c r="V21" s="11"/>
      <c r="W21" s="14">
        <f>204.25345801*(-1)</f>
        <v>-204.25345801</v>
      </c>
      <c r="X21" s="14">
        <f>78.419528*(-1)</f>
        <v>-78.419528</v>
      </c>
      <c r="Y21" s="14">
        <f>225.876293*(-1)</f>
        <v>-225.876293</v>
      </c>
    </row>
    <row r="22" spans="2:25" ht="31.5" thickBot="1" x14ac:dyDescent="0.4">
      <c r="B22" s="3" t="s">
        <v>9</v>
      </c>
      <c r="C22" s="12">
        <f>C20-C21</f>
        <v>308.68835346000395</v>
      </c>
      <c r="D22" s="12">
        <f t="shared" ref="D22:E22" si="16">D20-D21</f>
        <v>301.8208575000001</v>
      </c>
      <c r="E22" s="12">
        <f t="shared" si="16"/>
        <v>-785.92188489</v>
      </c>
      <c r="F22" s="13"/>
      <c r="G22" s="12">
        <f>G20-G21</f>
        <v>-22.086222489999841</v>
      </c>
      <c r="H22" s="12">
        <f t="shared" ref="H22:I22" si="17">H20-H21</f>
        <v>-196.85881093999996</v>
      </c>
      <c r="I22" s="12">
        <f t="shared" si="17"/>
        <v>-20.945291799999982</v>
      </c>
      <c r="J22" s="13"/>
      <c r="K22" s="12">
        <f>K20-K21</f>
        <v>573.80228152999985</v>
      </c>
      <c r="L22" s="12">
        <f t="shared" ref="L22:M22" si="18">L20-L21</f>
        <v>2055.9926416099988</v>
      </c>
      <c r="M22" s="12">
        <f t="shared" si="18"/>
        <v>1722.7447305499963</v>
      </c>
      <c r="N22" s="13"/>
      <c r="O22" s="12">
        <f>O20-O21</f>
        <v>982.69473040999753</v>
      </c>
      <c r="P22" s="12">
        <f t="shared" ref="P22:Q22" si="19">P20-P21</f>
        <v>1182.769756740006</v>
      </c>
      <c r="Q22" s="12">
        <f t="shared" si="19"/>
        <v>1176.0170906300011</v>
      </c>
      <c r="R22" s="13"/>
      <c r="S22" s="12">
        <f>S20-S21</f>
        <v>-349.920937916713</v>
      </c>
      <c r="T22" s="12">
        <f t="shared" ref="T22:U22" si="20">T20-T21</f>
        <v>-576.71814128999836</v>
      </c>
      <c r="U22" s="12">
        <f t="shared" si="20"/>
        <v>-338.8734354691228</v>
      </c>
      <c r="V22" s="13"/>
      <c r="W22" s="12">
        <f>W20-W21</f>
        <v>1493.1782049932885</v>
      </c>
      <c r="X22" s="12">
        <f t="shared" ref="X22:Y22" si="21">X20-X21</f>
        <v>2767.0063036200067</v>
      </c>
      <c r="Y22" s="12">
        <f t="shared" si="21"/>
        <v>1753.0212090208747</v>
      </c>
    </row>
    <row r="23" spans="2:25" ht="7.5" customHeight="1" thickBot="1" x14ac:dyDescent="0.4">
      <c r="B23" s="9"/>
      <c r="C23" s="10"/>
      <c r="D23" s="10"/>
      <c r="E23" s="15"/>
      <c r="F23" s="11"/>
      <c r="G23" s="10"/>
      <c r="H23" s="10"/>
      <c r="I23" s="15"/>
      <c r="J23" s="11"/>
      <c r="K23" s="10"/>
      <c r="L23" s="10"/>
      <c r="M23" s="15"/>
      <c r="N23" s="11"/>
      <c r="O23" s="10"/>
      <c r="P23" s="10"/>
      <c r="Q23" s="15"/>
      <c r="R23" s="11"/>
      <c r="S23" s="10"/>
      <c r="T23" s="10"/>
      <c r="U23" s="15"/>
      <c r="V23" s="11"/>
      <c r="W23" s="10"/>
      <c r="X23" s="10"/>
      <c r="Y23" s="15"/>
    </row>
    <row r="24" spans="2:25" ht="16" thickBot="1" x14ac:dyDescent="0.4">
      <c r="B24" s="3" t="s">
        <v>10</v>
      </c>
      <c r="C24" s="16">
        <f>ROUND(C20,0)/ROUND(C19,0)</f>
        <v>5.684562511610626E-2</v>
      </c>
      <c r="D24" s="16">
        <f t="shared" ref="D24:E24" si="22">ROUND(D20,0)/ROUND(D19,0)</f>
        <v>5.4989816700610997E-2</v>
      </c>
      <c r="E24" s="16">
        <f t="shared" si="22"/>
        <v>-0.17097193830143095</v>
      </c>
      <c r="F24" s="13"/>
      <c r="G24" s="16">
        <f>ROUND(G20,0)/ROUND(G19,0)</f>
        <v>-1.9585772174696082E-2</v>
      </c>
      <c r="H24" s="16">
        <f t="shared" ref="H24:I24" si="23">ROUND(H20,0)/ROUND(H19,0)</f>
        <v>-4.7819675584579738E-2</v>
      </c>
      <c r="I24" s="16">
        <f t="shared" si="23"/>
        <v>-7.9638398622470935E-3</v>
      </c>
      <c r="J24" s="13"/>
      <c r="K24" s="16">
        <f>ROUND(K20,0)/ROUND(K19,0)</f>
        <v>9.6459722934838385E-2</v>
      </c>
      <c r="L24" s="16">
        <f t="shared" ref="L24:M24" si="24">ROUND(L20,0)/ROUND(L19,0)</f>
        <v>0.22985675917636528</v>
      </c>
      <c r="M24" s="16">
        <f t="shared" si="24"/>
        <v>0.20352412488174076</v>
      </c>
      <c r="N24" s="13"/>
      <c r="O24" s="16">
        <f>ROUND(O20,0)/ROUND(O19,0)</f>
        <v>0.19676549865229109</v>
      </c>
      <c r="P24" s="16">
        <f t="shared" ref="P24:Q24" si="25">ROUND(P20,0)/ROUND(P19,0)</f>
        <v>0.21066271751203258</v>
      </c>
      <c r="Q24" s="16">
        <f t="shared" si="25"/>
        <v>0.21118932938125232</v>
      </c>
      <c r="R24" s="13"/>
      <c r="S24" s="16"/>
      <c r="T24" s="16"/>
      <c r="U24" s="16"/>
      <c r="V24" s="13"/>
      <c r="W24" s="16">
        <f>ROUND(W20,0)/ROUND(W19,0)</f>
        <v>6.3588377485077202E-2</v>
      </c>
      <c r="X24" s="16">
        <f t="shared" ref="X24:Y24" si="26">ROUND(X20,0)/ROUND(X19,0)</f>
        <v>0.10993458708094848</v>
      </c>
      <c r="Y24" s="16">
        <f t="shared" si="26"/>
        <v>6.2487212014568076E-2</v>
      </c>
    </row>
    <row r="25" spans="2:25" ht="8.15" customHeight="1" thickBot="1" x14ac:dyDescent="0.4">
      <c r="B25" s="3"/>
      <c r="C25" s="12"/>
      <c r="D25" s="12"/>
      <c r="E25" s="16"/>
      <c r="F25" s="13"/>
      <c r="G25" s="12"/>
      <c r="H25" s="12"/>
      <c r="I25" s="16"/>
      <c r="J25" s="13"/>
      <c r="K25" s="12"/>
      <c r="L25" s="12"/>
      <c r="M25" s="16"/>
      <c r="N25" s="13"/>
      <c r="O25" s="12"/>
      <c r="P25" s="12"/>
      <c r="Q25" s="16"/>
      <c r="R25" s="13"/>
      <c r="S25" s="12"/>
      <c r="T25" s="12"/>
      <c r="U25" s="16"/>
      <c r="V25" s="13"/>
      <c r="W25" s="12"/>
      <c r="X25" s="12"/>
      <c r="Y25" s="16"/>
    </row>
    <row r="26" spans="2:25" ht="31.5" thickBot="1" x14ac:dyDescent="0.4">
      <c r="B26" s="3" t="s">
        <v>11</v>
      </c>
      <c r="C26" s="16">
        <f>ROUND(C22,0)/ROUND(C19,0)</f>
        <v>5.7402935166264164E-2</v>
      </c>
      <c r="D26" s="16">
        <f t="shared" ref="D26:E26" si="27">ROUND(D22,0)/ROUND(D19,0)</f>
        <v>5.5915571190520277E-2</v>
      </c>
      <c r="E26" s="16">
        <f t="shared" si="27"/>
        <v>-0.1460695038097008</v>
      </c>
      <c r="F26" s="13"/>
      <c r="G26" s="16">
        <f>ROUND(G22,0)/ROUND(G19,0)</f>
        <v>-4.9527239981990096E-3</v>
      </c>
      <c r="H26" s="16">
        <f t="shared" ref="H26:I26" si="28">ROUND(H22,0)/ROUND(H19,0)</f>
        <v>-4.1499894670318095E-2</v>
      </c>
      <c r="I26" s="16">
        <f t="shared" si="28"/>
        <v>-4.5200172191132157E-3</v>
      </c>
      <c r="J26" s="13"/>
      <c r="K26" s="16">
        <f>ROUND(K22,0)/ROUND(K19,0)</f>
        <v>9.8170001710278773E-2</v>
      </c>
      <c r="L26" s="16">
        <f t="shared" ref="L26:M26" si="29">ROUND(L22,0)/ROUND(L19,0)</f>
        <v>0.23008057296329454</v>
      </c>
      <c r="M26" s="16">
        <f t="shared" si="29"/>
        <v>0.20376064333017976</v>
      </c>
      <c r="N26" s="13"/>
      <c r="O26" s="16">
        <f>ROUND(O22,0)/ROUND(O19,0)</f>
        <v>0.20381505287165663</v>
      </c>
      <c r="P26" s="16">
        <f t="shared" ref="P26:Q26" si="30">ROUND(P22,0)/ROUND(P19,0)</f>
        <v>0.21899296556830802</v>
      </c>
      <c r="Q26" s="16">
        <f t="shared" si="30"/>
        <v>0.21785846609855503</v>
      </c>
      <c r="R26" s="13"/>
      <c r="S26" s="16"/>
      <c r="T26" s="16"/>
      <c r="U26" s="16"/>
      <c r="V26" s="13"/>
      <c r="W26" s="16">
        <f>ROUND(W22,0)/ROUND(W19,0)</f>
        <v>7.365201519411968E-2</v>
      </c>
      <c r="X26" s="16">
        <f t="shared" ref="X26:Y26" si="31">ROUND(X22,0)/ROUND(X19,0)</f>
        <v>0.11312346688470973</v>
      </c>
      <c r="Y26" s="16">
        <f t="shared" si="31"/>
        <v>7.1735483078937679E-2</v>
      </c>
    </row>
    <row r="27" spans="2:25" x14ac:dyDescent="0.35">
      <c r="B27" s="24" t="s">
        <v>26</v>
      </c>
      <c r="C27" s="18"/>
      <c r="D27" s="18"/>
      <c r="E27" s="18"/>
      <c r="F27" s="19"/>
      <c r="G27" s="18"/>
      <c r="H27" s="18"/>
      <c r="I27" s="18"/>
      <c r="J27" s="19"/>
      <c r="K27" s="18"/>
      <c r="L27" s="18"/>
      <c r="M27" s="18"/>
      <c r="N27" s="19"/>
      <c r="O27" s="18"/>
      <c r="P27" s="18"/>
      <c r="Q27" s="18"/>
      <c r="R27" s="19"/>
      <c r="S27" s="18"/>
      <c r="T27" s="18"/>
      <c r="U27" s="18"/>
      <c r="V27" s="19"/>
      <c r="W27" s="18"/>
      <c r="X27" s="18"/>
      <c r="Y27" s="18"/>
    </row>
    <row r="28" spans="2:25" x14ac:dyDescent="0.35">
      <c r="B28" s="17"/>
      <c r="C28" s="18"/>
      <c r="D28" s="18"/>
      <c r="E28" s="18"/>
      <c r="F28" s="19"/>
      <c r="G28" s="18"/>
      <c r="H28" s="18"/>
      <c r="I28" s="18"/>
      <c r="J28" s="19"/>
      <c r="K28" s="18"/>
      <c r="L28" s="18"/>
      <c r="M28" s="18"/>
      <c r="N28" s="19"/>
      <c r="O28" s="18"/>
      <c r="P28" s="18"/>
      <c r="Q28" s="18"/>
      <c r="R28" s="19"/>
      <c r="S28" s="18"/>
      <c r="T28" s="18"/>
      <c r="U28" s="18"/>
      <c r="V28" s="19"/>
      <c r="W28" s="18"/>
      <c r="X28" s="18"/>
      <c r="Y28" s="18"/>
    </row>
    <row r="29" spans="2:25" ht="16" thickBot="1" x14ac:dyDescent="0.4"/>
    <row r="30" spans="2:25" ht="16" thickBot="1" x14ac:dyDescent="0.4">
      <c r="B30" s="3" t="s">
        <v>0</v>
      </c>
      <c r="C30" s="4"/>
      <c r="D30" s="5" t="s">
        <v>1</v>
      </c>
      <c r="E30" s="6"/>
      <c r="F30" s="6"/>
      <c r="G30" s="4"/>
      <c r="H30" s="5" t="s">
        <v>2</v>
      </c>
      <c r="I30" s="6"/>
      <c r="J30" s="6"/>
      <c r="K30" s="4"/>
      <c r="L30" s="5" t="s">
        <v>3</v>
      </c>
      <c r="M30" s="6"/>
      <c r="N30" s="6"/>
      <c r="O30" s="4"/>
      <c r="P30" s="5" t="s">
        <v>4</v>
      </c>
      <c r="Q30" s="6"/>
      <c r="R30" s="6"/>
      <c r="S30" s="4"/>
      <c r="T30" s="5" t="s">
        <v>29</v>
      </c>
      <c r="U30" s="23" t="s">
        <v>28</v>
      </c>
      <c r="V30" s="6"/>
      <c r="W30" s="4"/>
      <c r="X30" s="5" t="s">
        <v>5</v>
      </c>
      <c r="Y30" s="6"/>
    </row>
    <row r="31" spans="2:25" x14ac:dyDescent="0.35">
      <c r="B31" s="7"/>
      <c r="C31" s="8" t="s">
        <v>15</v>
      </c>
      <c r="D31" s="8" t="s">
        <v>16</v>
      </c>
      <c r="E31" s="8" t="s">
        <v>17</v>
      </c>
      <c r="F31" s="8"/>
      <c r="G31" s="8" t="s">
        <v>15</v>
      </c>
      <c r="H31" s="8" t="s">
        <v>16</v>
      </c>
      <c r="I31" s="8" t="s">
        <v>17</v>
      </c>
      <c r="J31" s="8"/>
      <c r="K31" s="8" t="s">
        <v>15</v>
      </c>
      <c r="L31" s="8" t="s">
        <v>16</v>
      </c>
      <c r="M31" s="8" t="s">
        <v>17</v>
      </c>
      <c r="N31" s="8"/>
      <c r="O31" s="8" t="s">
        <v>15</v>
      </c>
      <c r="P31" s="8" t="s">
        <v>16</v>
      </c>
      <c r="Q31" s="8" t="s">
        <v>17</v>
      </c>
      <c r="R31" s="8"/>
      <c r="S31" s="8" t="s">
        <v>15</v>
      </c>
      <c r="T31" s="8" t="s">
        <v>16</v>
      </c>
      <c r="U31" s="8" t="s">
        <v>17</v>
      </c>
      <c r="V31" s="8"/>
      <c r="W31" s="8" t="s">
        <v>15</v>
      </c>
      <c r="X31" s="8" t="s">
        <v>16</v>
      </c>
      <c r="Y31" s="8" t="s">
        <v>17</v>
      </c>
    </row>
    <row r="32" spans="2:25" ht="18.75" customHeight="1" thickBot="1" x14ac:dyDescent="0.4">
      <c r="B32" s="9" t="s">
        <v>6</v>
      </c>
      <c r="C32" s="10">
        <v>4025.3991127900008</v>
      </c>
      <c r="D32" s="10">
        <v>3925.7038552100012</v>
      </c>
      <c r="E32" s="10">
        <v>4559.4727503799995</v>
      </c>
      <c r="F32" s="11"/>
      <c r="G32" s="10">
        <v>4525.2530667600004</v>
      </c>
      <c r="H32" s="10">
        <v>4424.96352733</v>
      </c>
      <c r="I32" s="10">
        <v>3919.7940562499989</v>
      </c>
      <c r="J32" s="11"/>
      <c r="K32" s="10">
        <v>4919.4812941100008</v>
      </c>
      <c r="L32" s="10">
        <v>8108.7823170200027</v>
      </c>
      <c r="M32" s="10">
        <v>7479.6144048800006</v>
      </c>
      <c r="N32" s="11"/>
      <c r="O32" s="10">
        <v>4565.1481784200005</v>
      </c>
      <c r="P32" s="10">
        <v>4923.295052129999</v>
      </c>
      <c r="Q32" s="10">
        <v>4706.6187307600003</v>
      </c>
      <c r="R32" s="11"/>
      <c r="S32" s="10">
        <v>-298.98270231000242</v>
      </c>
      <c r="T32" s="10">
        <v>-119.87043803000597</v>
      </c>
      <c r="U32" s="10">
        <v>253.7295190300083</v>
      </c>
      <c r="V32" s="11"/>
      <c r="W32" s="10">
        <v>17917.784849500003</v>
      </c>
      <c r="X32" s="10">
        <v>21519.352412700002</v>
      </c>
      <c r="Y32" s="10">
        <v>21272.998135990012</v>
      </c>
    </row>
    <row r="33" spans="2:25" ht="16" thickBot="1" x14ac:dyDescent="0.4">
      <c r="B33" s="3" t="s">
        <v>7</v>
      </c>
      <c r="C33" s="12">
        <v>148.18121413000142</v>
      </c>
      <c r="D33" s="12">
        <v>-149.45377664000065</v>
      </c>
      <c r="E33" s="12">
        <v>-759.47051219000116</v>
      </c>
      <c r="F33" s="13"/>
      <c r="G33" s="12">
        <v>-50.634119760000466</v>
      </c>
      <c r="H33" s="12">
        <v>-131.39139039000065</v>
      </c>
      <c r="I33" s="12">
        <v>48.778569350000502</v>
      </c>
      <c r="J33" s="13"/>
      <c r="K33" s="12">
        <v>349.55531594000149</v>
      </c>
      <c r="L33" s="12">
        <v>1716.3898095999989</v>
      </c>
      <c r="M33" s="12">
        <v>1663.5564917100023</v>
      </c>
      <c r="N33" s="13"/>
      <c r="O33" s="12">
        <v>738.36895182000308</v>
      </c>
      <c r="P33" s="12">
        <v>934.97781077000138</v>
      </c>
      <c r="Q33" s="12">
        <v>824.05103594000002</v>
      </c>
      <c r="R33" s="13"/>
      <c r="S33" s="12">
        <v>-320.67798399000009</v>
      </c>
      <c r="T33" s="12">
        <v>-314.65301800000003</v>
      </c>
      <c r="U33" s="12">
        <v>-213.78424727819302</v>
      </c>
      <c r="V33" s="13"/>
      <c r="W33" s="12">
        <v>864.79337814000564</v>
      </c>
      <c r="X33" s="12">
        <v>2055.8694353399987</v>
      </c>
      <c r="Y33" s="12">
        <v>1563.1313375318086</v>
      </c>
    </row>
    <row r="34" spans="2:25" ht="16" thickBot="1" x14ac:dyDescent="0.4">
      <c r="B34" s="9" t="s">
        <v>8</v>
      </c>
      <c r="C34" s="14">
        <v>-1.4338959200000048</v>
      </c>
      <c r="D34" s="14">
        <v>-5.8316730000000021</v>
      </c>
      <c r="E34" s="14">
        <v>-83.196717999999919</v>
      </c>
      <c r="F34" s="11"/>
      <c r="G34" s="14">
        <v>-55.716765960000011</v>
      </c>
      <c r="H34" s="14">
        <v>-33.50573399999999</v>
      </c>
      <c r="I34" s="14">
        <v>-67.689169000000021</v>
      </c>
      <c r="J34" s="11"/>
      <c r="K34" s="14">
        <v>-6.201729880000002</v>
      </c>
      <c r="L34" s="14">
        <v>-1.6764749999999999</v>
      </c>
      <c r="M34" s="14">
        <v>-1.4727350000000001</v>
      </c>
      <c r="N34" s="11"/>
      <c r="O34" s="14">
        <v>-27.04686963</v>
      </c>
      <c r="P34" s="14">
        <v>-38.834682000000001</v>
      </c>
      <c r="Q34" s="14">
        <v>-37.280873</v>
      </c>
      <c r="R34" s="11"/>
      <c r="S34" s="14">
        <v>-45.496382030000021</v>
      </c>
      <c r="T34" s="14">
        <v>-11.230517999999961</v>
      </c>
      <c r="U34" s="14">
        <v>-48.47296</v>
      </c>
      <c r="V34" s="11"/>
      <c r="W34" s="14">
        <v>-135.89564342000003</v>
      </c>
      <c r="X34" s="14">
        <v>-91.079081999999971</v>
      </c>
      <c r="Y34" s="14">
        <v>-238.11245499999995</v>
      </c>
    </row>
    <row r="35" spans="2:25" ht="31.5" thickBot="1" x14ac:dyDescent="0.4">
      <c r="B35" s="3" t="s">
        <v>9</v>
      </c>
      <c r="C35" s="12">
        <f>C33-C34</f>
        <v>149.61511005000142</v>
      </c>
      <c r="D35" s="12">
        <f t="shared" ref="D35:E35" si="32">D33-D34</f>
        <v>-143.62210364000066</v>
      </c>
      <c r="E35" s="12">
        <f t="shared" si="32"/>
        <v>-676.27379419000124</v>
      </c>
      <c r="F35" s="13"/>
      <c r="G35" s="12">
        <f>G33-G34</f>
        <v>5.0826461999995445</v>
      </c>
      <c r="H35" s="12">
        <f t="shared" ref="H35:I35" si="33">H33-H34</f>
        <v>-97.885656390000662</v>
      </c>
      <c r="I35" s="12">
        <f t="shared" si="33"/>
        <v>116.46773835000053</v>
      </c>
      <c r="J35" s="13"/>
      <c r="K35" s="12">
        <f>K33-K34</f>
        <v>355.75704582000151</v>
      </c>
      <c r="L35" s="12">
        <f t="shared" ref="L35:M35" si="34">L33-L34</f>
        <v>1718.0662845999989</v>
      </c>
      <c r="M35" s="12">
        <f t="shared" si="34"/>
        <v>1665.0292267100024</v>
      </c>
      <c r="N35" s="13"/>
      <c r="O35" s="12">
        <f>O33-O34</f>
        <v>765.41582145000302</v>
      </c>
      <c r="P35" s="12">
        <f t="shared" ref="P35:Q35" si="35">P33-P34</f>
        <v>973.81249277000143</v>
      </c>
      <c r="Q35" s="12">
        <f t="shared" si="35"/>
        <v>861.33190894000006</v>
      </c>
      <c r="R35" s="13"/>
      <c r="S35" s="12">
        <f>S33-S34</f>
        <v>-275.18160196000008</v>
      </c>
      <c r="T35" s="12">
        <f t="shared" ref="T35:U35" si="36">T33-T34</f>
        <v>-303.42250000000007</v>
      </c>
      <c r="U35" s="12">
        <f t="shared" si="36"/>
        <v>-165.31128727819302</v>
      </c>
      <c r="V35" s="13"/>
      <c r="W35" s="12">
        <f>W33-W34</f>
        <v>1000.6890215600057</v>
      </c>
      <c r="X35" s="12">
        <f t="shared" ref="X35:Y35" si="37">X33-X34</f>
        <v>2146.9485173399989</v>
      </c>
      <c r="Y35" s="12">
        <f t="shared" si="37"/>
        <v>1801.2437925318086</v>
      </c>
    </row>
    <row r="36" spans="2:25" ht="7.5" customHeight="1" thickBot="1" x14ac:dyDescent="0.4">
      <c r="B36" s="9"/>
      <c r="C36" s="10"/>
      <c r="D36" s="10"/>
      <c r="E36" s="15"/>
      <c r="F36" s="11"/>
      <c r="G36" s="10"/>
      <c r="H36" s="10"/>
      <c r="I36" s="15"/>
      <c r="J36" s="11"/>
      <c r="K36" s="10"/>
      <c r="L36" s="10"/>
      <c r="M36" s="15"/>
      <c r="N36" s="11"/>
      <c r="O36" s="10"/>
      <c r="P36" s="10"/>
      <c r="Q36" s="15"/>
      <c r="R36" s="11"/>
      <c r="S36" s="10"/>
      <c r="T36" s="10"/>
      <c r="U36" s="15"/>
      <c r="V36" s="11"/>
      <c r="W36" s="10"/>
      <c r="X36" s="10"/>
      <c r="Y36" s="15"/>
    </row>
    <row r="37" spans="2:25" ht="16" thickBot="1" x14ac:dyDescent="0.4">
      <c r="B37" s="3" t="s">
        <v>10</v>
      </c>
      <c r="C37" s="16">
        <f>ROUND(C33,0)/ROUND(C32,0)</f>
        <v>3.6770186335403729E-2</v>
      </c>
      <c r="D37" s="16">
        <f t="shared" ref="D37:E37" si="38">ROUND(D33,0)/ROUND(D32,0)</f>
        <v>-3.7952114111054508E-2</v>
      </c>
      <c r="E37" s="16">
        <f t="shared" si="38"/>
        <v>-0.16648387804343057</v>
      </c>
      <c r="F37" s="13"/>
      <c r="G37" s="16">
        <f>ROUND(G33,0)/ROUND(G32,0)</f>
        <v>-1.1270718232044199E-2</v>
      </c>
      <c r="H37" s="16">
        <f t="shared" ref="H37:I37" si="39">ROUND(H33,0)/ROUND(H32,0)</f>
        <v>-2.9604519774011299E-2</v>
      </c>
      <c r="I37" s="16">
        <f t="shared" si="39"/>
        <v>1.2500000000000001E-2</v>
      </c>
      <c r="J37" s="13"/>
      <c r="K37" s="16">
        <f>ROUND(K33,0)/ROUND(K32,0)</f>
        <v>7.1152673307582848E-2</v>
      </c>
      <c r="L37" s="16">
        <f t="shared" ref="L37:M37" si="40">ROUND(L33,0)/ROUND(L32,0)</f>
        <v>0.21161672216056235</v>
      </c>
      <c r="M37" s="16">
        <f t="shared" si="40"/>
        <v>0.22245989304812835</v>
      </c>
      <c r="N37" s="13"/>
      <c r="O37" s="16">
        <f>ROUND(O33,0)/ROUND(O32,0)</f>
        <v>0.16166484118291347</v>
      </c>
      <c r="P37" s="16">
        <f t="shared" ref="P37:Q37" si="41">ROUND(P33,0)/ROUND(P32,0)</f>
        <v>0.18992484257566525</v>
      </c>
      <c r="Q37" s="16">
        <f t="shared" si="41"/>
        <v>0.1750584236243892</v>
      </c>
      <c r="R37" s="13"/>
      <c r="S37" s="16"/>
      <c r="T37" s="16"/>
      <c r="U37" s="16"/>
      <c r="V37" s="13"/>
      <c r="W37" s="16">
        <f>ROUND(W33,0)/ROUND(W32,0)</f>
        <v>4.8275477173791721E-2</v>
      </c>
      <c r="X37" s="16">
        <f t="shared" ref="X37:Y37" si="42">ROUND(X33,0)/ROUND(X32,0)</f>
        <v>9.5543473209721647E-2</v>
      </c>
      <c r="Y37" s="16">
        <f t="shared" si="42"/>
        <v>7.3473417007474257E-2</v>
      </c>
    </row>
    <row r="38" spans="2:25" ht="8.15" customHeight="1" thickBot="1" x14ac:dyDescent="0.4">
      <c r="B38" s="3"/>
      <c r="C38" s="12"/>
      <c r="D38" s="12"/>
      <c r="E38" s="16"/>
      <c r="F38" s="13"/>
      <c r="G38" s="12"/>
      <c r="H38" s="12"/>
      <c r="I38" s="16"/>
      <c r="J38" s="13"/>
      <c r="K38" s="12"/>
      <c r="L38" s="12"/>
      <c r="M38" s="16"/>
      <c r="N38" s="13"/>
      <c r="O38" s="12"/>
      <c r="P38" s="12"/>
      <c r="Q38" s="16"/>
      <c r="R38" s="13"/>
      <c r="S38" s="12"/>
      <c r="T38" s="12"/>
      <c r="U38" s="16"/>
      <c r="V38" s="13"/>
      <c r="W38" s="12"/>
      <c r="X38" s="12"/>
      <c r="Y38" s="16"/>
    </row>
    <row r="39" spans="2:25" ht="31.5" thickBot="1" x14ac:dyDescent="0.4">
      <c r="B39" s="3" t="s">
        <v>11</v>
      </c>
      <c r="C39" s="16">
        <f>ROUND(C35,0)/ROUND(C32,0)</f>
        <v>3.7267080745341616E-2</v>
      </c>
      <c r="D39" s="16">
        <f t="shared" ref="D39:E39" si="43">ROUND(D35,0)/ROUND(D32,0)</f>
        <v>-3.6678553234844626E-2</v>
      </c>
      <c r="E39" s="16">
        <f t="shared" si="43"/>
        <v>-0.14827813116911603</v>
      </c>
      <c r="F39" s="13"/>
      <c r="G39" s="16">
        <f>ROUND(G35,0)/ROUND(G32,0)</f>
        <v>1.1049723756906078E-3</v>
      </c>
      <c r="H39" s="16">
        <f t="shared" ref="H39:I39" si="44">ROUND(H35,0)/ROUND(H32,0)</f>
        <v>-2.2146892655367231E-2</v>
      </c>
      <c r="I39" s="16">
        <f t="shared" si="44"/>
        <v>2.9591836734693878E-2</v>
      </c>
      <c r="J39" s="13"/>
      <c r="K39" s="16">
        <f>ROUND(K35,0)/ROUND(K32,0)</f>
        <v>7.2372433421427115E-2</v>
      </c>
      <c r="L39" s="16">
        <f t="shared" ref="L39:M39" si="45">ROUND(L35,0)/ROUND(L32,0)</f>
        <v>0.21186336169688</v>
      </c>
      <c r="M39" s="16">
        <f t="shared" si="45"/>
        <v>0.22259358288770054</v>
      </c>
      <c r="N39" s="13"/>
      <c r="O39" s="16">
        <f>ROUND(O35,0)/ROUND(O32,0)</f>
        <v>0.16757940854326397</v>
      </c>
      <c r="P39" s="16">
        <f t="shared" ref="P39:Q39" si="46">ROUND(P35,0)/ROUND(P32,0)</f>
        <v>0.1978468413568962</v>
      </c>
      <c r="Q39" s="16">
        <f t="shared" si="46"/>
        <v>0.18291905672402806</v>
      </c>
      <c r="R39" s="13"/>
      <c r="S39" s="16"/>
      <c r="T39" s="16"/>
      <c r="U39" s="16"/>
      <c r="V39" s="13"/>
      <c r="W39" s="16">
        <f>ROUND(W35,0)/ROUND(W32,0)</f>
        <v>5.5865610001116194E-2</v>
      </c>
      <c r="X39" s="16">
        <f t="shared" ref="X39:Y39" si="47">ROUND(X35,0)/ROUND(X32,0)</f>
        <v>9.977229425159162E-2</v>
      </c>
      <c r="Y39" s="16">
        <f t="shared" si="47"/>
        <v>8.4661307761011606E-2</v>
      </c>
    </row>
    <row r="40" spans="2:25" x14ac:dyDescent="0.35">
      <c r="B40" s="24" t="s">
        <v>26</v>
      </c>
      <c r="C40" s="18"/>
      <c r="D40" s="18"/>
      <c r="E40" s="18"/>
      <c r="F40" s="19"/>
      <c r="G40" s="18"/>
      <c r="H40" s="18"/>
      <c r="I40" s="18"/>
      <c r="J40" s="19"/>
      <c r="K40" s="18"/>
      <c r="L40" s="18"/>
      <c r="M40" s="18"/>
      <c r="N40" s="19"/>
      <c r="O40" s="18"/>
      <c r="P40" s="18"/>
      <c r="Q40" s="18"/>
      <c r="R40" s="19"/>
      <c r="S40" s="18"/>
      <c r="T40" s="18"/>
      <c r="U40" s="18"/>
      <c r="V40" s="19"/>
      <c r="W40" s="18"/>
      <c r="X40" s="18"/>
      <c r="Y40" s="18"/>
    </row>
    <row r="41" spans="2:25" x14ac:dyDescent="0.35">
      <c r="B41" s="17"/>
      <c r="C41" s="18"/>
      <c r="D41" s="18"/>
      <c r="E41" s="18"/>
      <c r="F41" s="19"/>
      <c r="G41" s="18"/>
      <c r="H41" s="18"/>
      <c r="I41" s="18"/>
      <c r="J41" s="19"/>
      <c r="K41" s="18"/>
      <c r="L41" s="18"/>
      <c r="M41" s="18"/>
      <c r="N41" s="19"/>
      <c r="O41" s="18"/>
      <c r="P41" s="18"/>
      <c r="Q41" s="18"/>
      <c r="R41" s="19"/>
      <c r="S41" s="18"/>
      <c r="T41" s="18"/>
      <c r="U41" s="18"/>
      <c r="V41" s="19"/>
      <c r="W41" s="18"/>
      <c r="X41" s="18"/>
      <c r="Y41" s="18"/>
    </row>
    <row r="42" spans="2:25" ht="16" thickBot="1" x14ac:dyDescent="0.4"/>
    <row r="43" spans="2:25" ht="16" thickBot="1" x14ac:dyDescent="0.4">
      <c r="B43" s="3" t="s">
        <v>0</v>
      </c>
      <c r="C43" s="4"/>
      <c r="D43" s="5" t="s">
        <v>1</v>
      </c>
      <c r="E43" s="6"/>
      <c r="F43" s="6"/>
      <c r="G43" s="4"/>
      <c r="H43" s="5" t="s">
        <v>2</v>
      </c>
      <c r="I43" s="6"/>
      <c r="J43" s="6"/>
      <c r="K43" s="4"/>
      <c r="L43" s="5" t="s">
        <v>3</v>
      </c>
      <c r="M43" s="6"/>
      <c r="N43" s="6"/>
      <c r="O43" s="4"/>
      <c r="P43" s="5" t="s">
        <v>4</v>
      </c>
      <c r="Q43" s="6"/>
      <c r="R43" s="6"/>
      <c r="S43" s="4"/>
      <c r="T43" s="5" t="s">
        <v>27</v>
      </c>
      <c r="U43" s="23" t="s">
        <v>28</v>
      </c>
      <c r="V43" s="6"/>
      <c r="W43" s="4"/>
      <c r="X43" s="5" t="s">
        <v>5</v>
      </c>
      <c r="Y43" s="6"/>
    </row>
    <row r="44" spans="2:25" x14ac:dyDescent="0.35">
      <c r="B44" s="7"/>
      <c r="C44" s="8" t="s">
        <v>18</v>
      </c>
      <c r="D44" s="8" t="s">
        <v>19</v>
      </c>
      <c r="E44" s="8" t="s">
        <v>20</v>
      </c>
      <c r="F44" s="8"/>
      <c r="G44" s="8" t="s">
        <v>18</v>
      </c>
      <c r="H44" s="8" t="s">
        <v>19</v>
      </c>
      <c r="I44" s="8" t="s">
        <v>20</v>
      </c>
      <c r="J44" s="8"/>
      <c r="K44" s="8" t="s">
        <v>18</v>
      </c>
      <c r="L44" s="8" t="s">
        <v>19</v>
      </c>
      <c r="M44" s="8" t="s">
        <v>20</v>
      </c>
      <c r="N44" s="8"/>
      <c r="O44" s="8" t="s">
        <v>18</v>
      </c>
      <c r="P44" s="8" t="s">
        <v>19</v>
      </c>
      <c r="Q44" s="8" t="s">
        <v>20</v>
      </c>
      <c r="R44" s="8"/>
      <c r="S44" s="8" t="s">
        <v>18</v>
      </c>
      <c r="T44" s="8" t="s">
        <v>19</v>
      </c>
      <c r="U44" s="8" t="s">
        <v>20</v>
      </c>
      <c r="V44" s="8"/>
      <c r="W44" s="8" t="s">
        <v>18</v>
      </c>
      <c r="X44" s="8" t="s">
        <v>19</v>
      </c>
      <c r="Y44" s="8" t="s">
        <v>20</v>
      </c>
    </row>
    <row r="45" spans="2:25" ht="18.75" customHeight="1" thickBot="1" x14ac:dyDescent="0.4">
      <c r="B45" s="9" t="s">
        <v>6</v>
      </c>
      <c r="C45" s="10">
        <v>4156.1658908299996</v>
      </c>
      <c r="D45" s="10">
        <v>4680.7955071699989</v>
      </c>
      <c r="E45" s="10">
        <v>6261.0452155199991</v>
      </c>
      <c r="F45" s="11"/>
      <c r="G45" s="10">
        <v>3504.93176352</v>
      </c>
      <c r="H45" s="10">
        <v>3626.6049637699994</v>
      </c>
      <c r="I45" s="10">
        <v>2882.5195564599994</v>
      </c>
      <c r="J45" s="11"/>
      <c r="K45" s="10">
        <v>4383.6303379300007</v>
      </c>
      <c r="L45" s="10">
        <v>7876.8559306399984</v>
      </c>
      <c r="M45" s="10">
        <v>7518.8359047199992</v>
      </c>
      <c r="N45" s="11"/>
      <c r="O45" s="10">
        <v>3892.8920863600006</v>
      </c>
      <c r="P45" s="10">
        <v>4933.7021256300004</v>
      </c>
      <c r="Q45" s="10">
        <v>4977.9668756700003</v>
      </c>
      <c r="R45" s="11"/>
      <c r="S45" s="10">
        <v>-33.341817190002075</v>
      </c>
      <c r="T45" s="10">
        <v>-24.687664719999702</v>
      </c>
      <c r="U45" s="10">
        <v>145.85065135000332</v>
      </c>
      <c r="V45" s="11"/>
      <c r="W45" s="10">
        <v>16066.134386299998</v>
      </c>
      <c r="X45" s="10">
        <v>21415.970642979995</v>
      </c>
      <c r="Y45" s="10">
        <v>22189.78974208</v>
      </c>
    </row>
    <row r="46" spans="2:25" ht="16" thickBot="1" x14ac:dyDescent="0.4">
      <c r="B46" s="3" t="s">
        <v>7</v>
      </c>
      <c r="C46" s="12">
        <v>-49.586667300000173</v>
      </c>
      <c r="D46" s="12">
        <v>36.341407820000619</v>
      </c>
      <c r="E46" s="12">
        <v>360.04894659000098</v>
      </c>
      <c r="F46" s="13"/>
      <c r="G46" s="12">
        <v>-250.57796859999985</v>
      </c>
      <c r="H46" s="12">
        <v>-220.31806292999968</v>
      </c>
      <c r="I46" s="12">
        <v>41.131658780000002</v>
      </c>
      <c r="J46" s="13"/>
      <c r="K46" s="12">
        <v>-686.99809929999935</v>
      </c>
      <c r="L46" s="12">
        <v>1382.4682775599988</v>
      </c>
      <c r="M46" s="12">
        <v>1471.9360171600001</v>
      </c>
      <c r="N46" s="13"/>
      <c r="O46" s="12">
        <v>506.17253962999689</v>
      </c>
      <c r="P46" s="12">
        <v>931.75737515000037</v>
      </c>
      <c r="Q46" s="12">
        <v>884.29879746000029</v>
      </c>
      <c r="R46" s="13"/>
      <c r="S46" s="12">
        <v>-184.52408340999961</v>
      </c>
      <c r="T46" s="12">
        <v>-491.84841152110471</v>
      </c>
      <c r="U46" s="12">
        <v>-463.59371904000051</v>
      </c>
      <c r="V46" s="13"/>
      <c r="W46" s="12">
        <v>-665.51427898000202</v>
      </c>
      <c r="X46" s="12">
        <v>1638.4005860788955</v>
      </c>
      <c r="Y46" s="12">
        <v>2293.8217009500008</v>
      </c>
    </row>
    <row r="47" spans="2:25" ht="16" thickBot="1" x14ac:dyDescent="0.4">
      <c r="B47" s="9" t="s">
        <v>8</v>
      </c>
      <c r="C47" s="14">
        <v>-9.7855350600000151</v>
      </c>
      <c r="D47" s="14">
        <v>-80.826501000000007</v>
      </c>
      <c r="E47" s="14">
        <v>-49.78617964</v>
      </c>
      <c r="F47" s="11"/>
      <c r="G47" s="14">
        <v>-55.317270100000009</v>
      </c>
      <c r="H47" s="14">
        <v>-36.363200999999982</v>
      </c>
      <c r="I47" s="14">
        <v>-43.72099399999999</v>
      </c>
      <c r="J47" s="11"/>
      <c r="K47" s="14">
        <v>-7.0771482100000185</v>
      </c>
      <c r="L47" s="14">
        <v>-2.9886560000000002</v>
      </c>
      <c r="M47" s="14">
        <v>-2.999447</v>
      </c>
      <c r="N47" s="11"/>
      <c r="O47" s="14">
        <v>-43.673713749999997</v>
      </c>
      <c r="P47" s="14">
        <v>-26.616743310000004</v>
      </c>
      <c r="Q47" s="14">
        <v>-41.596583150000001</v>
      </c>
      <c r="R47" s="11"/>
      <c r="S47" s="14">
        <v>-28.481019870000011</v>
      </c>
      <c r="T47" s="14">
        <v>-26.858974220000022</v>
      </c>
      <c r="U47" s="14">
        <v>-106.76463766000003</v>
      </c>
      <c r="V47" s="11"/>
      <c r="W47" s="14">
        <v>-144.33468699000002</v>
      </c>
      <c r="X47" s="14">
        <v>-173.65407553000003</v>
      </c>
      <c r="Y47" s="14">
        <v>-244.86784145000001</v>
      </c>
    </row>
    <row r="48" spans="2:25" ht="31.5" thickBot="1" x14ac:dyDescent="0.4">
      <c r="B48" s="3" t="s">
        <v>9</v>
      </c>
      <c r="C48" s="12">
        <f>C46-C47</f>
        <v>-39.801132240000157</v>
      </c>
      <c r="D48" s="12">
        <f t="shared" ref="D48:E48" si="48">D46-D47</f>
        <v>117.16790882000063</v>
      </c>
      <c r="E48" s="12">
        <f t="shared" si="48"/>
        <v>409.83512623000098</v>
      </c>
      <c r="F48" s="13"/>
      <c r="G48" s="12">
        <f>G46-G47</f>
        <v>-195.26069849999985</v>
      </c>
      <c r="H48" s="12">
        <f t="shared" ref="H48:I48" si="49">H46-H47</f>
        <v>-183.95486192999971</v>
      </c>
      <c r="I48" s="12">
        <f t="shared" si="49"/>
        <v>84.85265278</v>
      </c>
      <c r="J48" s="13"/>
      <c r="K48" s="12">
        <f>K46-K47</f>
        <v>-679.92095108999933</v>
      </c>
      <c r="L48" s="12">
        <f t="shared" ref="L48:M48" si="50">L46-L47</f>
        <v>1385.4569335599988</v>
      </c>
      <c r="M48" s="12">
        <f t="shared" si="50"/>
        <v>1474.93546416</v>
      </c>
      <c r="N48" s="13"/>
      <c r="O48" s="12">
        <f>O46-O47</f>
        <v>549.84625337999694</v>
      </c>
      <c r="P48" s="12">
        <f t="shared" ref="P48:Q48" si="51">P46-P47</f>
        <v>958.37411846000032</v>
      </c>
      <c r="Q48" s="12">
        <f t="shared" si="51"/>
        <v>925.8953806100003</v>
      </c>
      <c r="R48" s="13"/>
      <c r="S48" s="12">
        <f>S46-S47</f>
        <v>-156.04306353999959</v>
      </c>
      <c r="T48" s="12">
        <f t="shared" ref="T48:U48" si="52">T46-T47</f>
        <v>-464.98943730110466</v>
      </c>
      <c r="U48" s="12">
        <f t="shared" si="52"/>
        <v>-356.8290813800005</v>
      </c>
      <c r="V48" s="13"/>
      <c r="W48" s="12">
        <f>W46-W47</f>
        <v>-521.179591990002</v>
      </c>
      <c r="X48" s="12">
        <f t="shared" ref="X48:Y48" si="53">X46-X47</f>
        <v>1812.0546616088955</v>
      </c>
      <c r="Y48" s="12">
        <f t="shared" si="53"/>
        <v>2538.6895424000008</v>
      </c>
    </row>
    <row r="49" spans="2:25" ht="7.5" customHeight="1" thickBot="1" x14ac:dyDescent="0.4">
      <c r="B49" s="9"/>
      <c r="C49" s="10"/>
      <c r="D49" s="10"/>
      <c r="E49" s="15"/>
      <c r="F49" s="11"/>
      <c r="G49" s="10"/>
      <c r="H49" s="10"/>
      <c r="I49" s="15"/>
      <c r="J49" s="11"/>
      <c r="K49" s="10"/>
      <c r="L49" s="10"/>
      <c r="M49" s="15"/>
      <c r="N49" s="11"/>
      <c r="O49" s="10"/>
      <c r="P49" s="10"/>
      <c r="Q49" s="15"/>
      <c r="R49" s="11"/>
      <c r="S49" s="10"/>
      <c r="T49" s="10"/>
      <c r="U49" s="15"/>
      <c r="V49" s="11"/>
      <c r="W49" s="10"/>
      <c r="X49" s="10"/>
      <c r="Y49" s="15"/>
    </row>
    <row r="50" spans="2:25" ht="16" thickBot="1" x14ac:dyDescent="0.4">
      <c r="B50" s="3" t="s">
        <v>10</v>
      </c>
      <c r="C50" s="16">
        <f>ROUND(C46,0)/ROUND(C45,0)</f>
        <v>-1.203079884504331E-2</v>
      </c>
      <c r="D50" s="16">
        <f t="shared" ref="D50:E50" si="54">ROUND(D46,0)/ROUND(D45,0)</f>
        <v>7.6906643879512925E-3</v>
      </c>
      <c r="E50" s="16">
        <f t="shared" si="54"/>
        <v>5.7498802108289414E-2</v>
      </c>
      <c r="F50" s="13"/>
      <c r="G50" s="16">
        <f>ROUND(G46,0)/ROUND(G45,0)</f>
        <v>-7.1611982881597716E-2</v>
      </c>
      <c r="H50" s="16">
        <f t="shared" ref="H50:I50" si="55">ROUND(H46,0)/ROUND(H45,0)</f>
        <v>-6.0656189688447756E-2</v>
      </c>
      <c r="I50" s="16">
        <f t="shared" si="55"/>
        <v>1.422129725979882E-2</v>
      </c>
      <c r="J50" s="13"/>
      <c r="K50" s="16">
        <f>ROUND(K46,0)/ROUND(K45,0)</f>
        <v>-0.15670620437956204</v>
      </c>
      <c r="L50" s="16">
        <f t="shared" ref="L50:M50" si="56">ROUND(L46,0)/ROUND(L45,0)</f>
        <v>0.17544750539545512</v>
      </c>
      <c r="M50" s="16">
        <f t="shared" si="56"/>
        <v>0.19577071419071684</v>
      </c>
      <c r="N50" s="13"/>
      <c r="O50" s="16">
        <f>ROUND(O46,0)/ROUND(O45,0)</f>
        <v>0.12997688158232726</v>
      </c>
      <c r="P50" s="16">
        <f t="shared" ref="P50:Q50" si="57">ROUND(P46,0)/ROUND(P45,0)</f>
        <v>0.18889339278475881</v>
      </c>
      <c r="Q50" s="16">
        <f t="shared" si="57"/>
        <v>0.17758135797509039</v>
      </c>
      <c r="R50" s="13"/>
      <c r="S50" s="16"/>
      <c r="T50" s="16"/>
      <c r="U50" s="16"/>
      <c r="V50" s="13"/>
      <c r="W50" s="16">
        <f>ROUND(W46,0)/ROUND(W45,0)</f>
        <v>-4.1454002240756876E-2</v>
      </c>
      <c r="X50" s="16">
        <f t="shared" ref="X50:Y50" si="58">ROUND(X46,0)/ROUND(X45,0)</f>
        <v>7.6484871124392978E-2</v>
      </c>
      <c r="Y50" s="16">
        <f t="shared" si="58"/>
        <v>0.10337990085624155</v>
      </c>
    </row>
    <row r="51" spans="2:25" ht="8.15" customHeight="1" thickBot="1" x14ac:dyDescent="0.4">
      <c r="B51" s="3"/>
      <c r="C51" s="12"/>
      <c r="D51" s="12"/>
      <c r="E51" s="16"/>
      <c r="F51" s="13"/>
      <c r="G51" s="12"/>
      <c r="H51" s="12"/>
      <c r="I51" s="16"/>
      <c r="J51" s="13"/>
      <c r="K51" s="12"/>
      <c r="L51" s="12"/>
      <c r="M51" s="16"/>
      <c r="N51" s="13"/>
      <c r="O51" s="12"/>
      <c r="P51" s="12"/>
      <c r="Q51" s="16"/>
      <c r="R51" s="13"/>
      <c r="S51" s="12"/>
      <c r="T51" s="12"/>
      <c r="U51" s="16"/>
      <c r="V51" s="13"/>
      <c r="W51" s="12"/>
      <c r="X51" s="12"/>
      <c r="Y51" s="16"/>
    </row>
    <row r="52" spans="2:25" ht="31.5" thickBot="1" x14ac:dyDescent="0.4">
      <c r="B52" s="3" t="s">
        <v>11</v>
      </c>
      <c r="C52" s="16">
        <f>ROUND(C48,0)/ROUND(C45,0)</f>
        <v>-9.6246390760346481E-3</v>
      </c>
      <c r="D52" s="16">
        <f t="shared" ref="D52:E52" si="59">ROUND(D48,0)/ROUND(D45,0)</f>
        <v>2.4994659260841701E-2</v>
      </c>
      <c r="E52" s="16">
        <f t="shared" si="59"/>
        <v>6.5484746845551833E-2</v>
      </c>
      <c r="F52" s="13"/>
      <c r="G52" s="16">
        <f>ROUND(G48,0)/ROUND(G45,0)</f>
        <v>-5.5634807417974323E-2</v>
      </c>
      <c r="H52" s="16">
        <f t="shared" ref="H52:I52" si="60">ROUND(H48,0)/ROUND(H45,0)</f>
        <v>-5.0730631375792666E-2</v>
      </c>
      <c r="I52" s="16">
        <f t="shared" si="60"/>
        <v>2.9483177245924384E-2</v>
      </c>
      <c r="J52" s="13"/>
      <c r="K52" s="16">
        <f>ROUND(K48,0)/ROUND(K45,0)</f>
        <v>-0.1551094890510949</v>
      </c>
      <c r="L52" s="16">
        <f t="shared" ref="L52:M52" si="61">ROUND(L48,0)/ROUND(L45,0)</f>
        <v>0.17582836105116162</v>
      </c>
      <c r="M52" s="16">
        <f t="shared" si="61"/>
        <v>0.19616970341800771</v>
      </c>
      <c r="N52" s="13"/>
      <c r="O52" s="16">
        <f>ROUND(O48,0)/ROUND(O45,0)</f>
        <v>0.14127921911122526</v>
      </c>
      <c r="P52" s="16">
        <f t="shared" ref="P52:Q52" si="62">ROUND(P48,0)/ROUND(P45,0)</f>
        <v>0.19416295095257396</v>
      </c>
      <c r="Q52" s="16">
        <f t="shared" si="62"/>
        <v>0.1860184813177983</v>
      </c>
      <c r="R52" s="13"/>
      <c r="S52" s="16"/>
      <c r="T52" s="16"/>
      <c r="U52" s="16"/>
      <c r="V52" s="13"/>
      <c r="W52" s="16">
        <f>ROUND(W48,0)/ROUND(W45,0)</f>
        <v>-3.2428731482634136E-2</v>
      </c>
      <c r="X52" s="16">
        <f t="shared" ref="X52:Y52" si="63">ROUND(X48,0)/ROUND(X45,0)</f>
        <v>8.4609637654090394E-2</v>
      </c>
      <c r="Y52" s="16">
        <f t="shared" si="63"/>
        <v>0.11442091031996394</v>
      </c>
    </row>
    <row r="53" spans="2:25" x14ac:dyDescent="0.35">
      <c r="B53" s="24" t="s">
        <v>26</v>
      </c>
      <c r="C53" s="18"/>
      <c r="D53" s="18"/>
      <c r="E53" s="18"/>
      <c r="F53" s="19"/>
      <c r="G53" s="18"/>
      <c r="H53" s="18"/>
      <c r="I53" s="18"/>
      <c r="J53" s="19"/>
      <c r="K53" s="18"/>
      <c r="L53" s="18"/>
      <c r="M53" s="18"/>
      <c r="N53" s="19"/>
      <c r="O53" s="18"/>
      <c r="P53" s="18"/>
      <c r="Q53" s="18"/>
      <c r="R53" s="19"/>
      <c r="S53" s="18"/>
      <c r="T53" s="18"/>
      <c r="U53" s="18"/>
      <c r="V53" s="19"/>
      <c r="W53" s="18"/>
      <c r="X53" s="18"/>
      <c r="Y53" s="18"/>
    </row>
    <row r="54" spans="2:25" x14ac:dyDescent="0.35">
      <c r="B54" s="17"/>
      <c r="C54" s="18"/>
      <c r="D54" s="18"/>
      <c r="E54" s="18"/>
      <c r="F54" s="19"/>
      <c r="G54" s="18"/>
      <c r="H54" s="18"/>
      <c r="I54" s="18"/>
      <c r="J54" s="19"/>
      <c r="K54" s="18"/>
      <c r="L54" s="18"/>
      <c r="M54" s="18"/>
      <c r="N54" s="19"/>
      <c r="O54" s="18"/>
      <c r="P54" s="18"/>
      <c r="Q54" s="18"/>
      <c r="R54" s="19"/>
      <c r="S54" s="18"/>
      <c r="T54" s="18"/>
      <c r="U54" s="18"/>
      <c r="V54" s="19"/>
      <c r="W54" s="18"/>
      <c r="X54" s="18"/>
      <c r="Y54" s="18"/>
    </row>
    <row r="55" spans="2:25" ht="16" thickBot="1" x14ac:dyDescent="0.4"/>
    <row r="56" spans="2:25" ht="16" thickBot="1" x14ac:dyDescent="0.4">
      <c r="B56" s="3" t="s">
        <v>0</v>
      </c>
      <c r="C56" s="4"/>
      <c r="D56" s="5" t="s">
        <v>1</v>
      </c>
      <c r="E56" s="6"/>
      <c r="F56" s="6"/>
      <c r="G56" s="4"/>
      <c r="H56" s="5" t="s">
        <v>2</v>
      </c>
      <c r="I56" s="6"/>
      <c r="J56" s="6"/>
      <c r="K56" s="4"/>
      <c r="L56" s="5" t="s">
        <v>3</v>
      </c>
      <c r="M56" s="6"/>
      <c r="N56" s="6"/>
      <c r="O56" s="4"/>
      <c r="P56" s="5" t="s">
        <v>4</v>
      </c>
      <c r="Q56" s="6"/>
      <c r="R56" s="6"/>
      <c r="S56" s="4"/>
      <c r="T56" s="5" t="s">
        <v>27</v>
      </c>
      <c r="U56" s="23" t="s">
        <v>28</v>
      </c>
      <c r="V56" s="6"/>
      <c r="W56" s="4"/>
      <c r="X56" s="5" t="s">
        <v>5</v>
      </c>
      <c r="Y56" s="6"/>
    </row>
    <row r="57" spans="2:25" x14ac:dyDescent="0.35">
      <c r="B57" s="7"/>
      <c r="C57" s="8" t="s">
        <v>21</v>
      </c>
      <c r="D57" s="8" t="s">
        <v>22</v>
      </c>
      <c r="E57" s="8" t="s">
        <v>23</v>
      </c>
      <c r="F57" s="8"/>
      <c r="G57" s="8" t="s">
        <v>21</v>
      </c>
      <c r="H57" s="8" t="s">
        <v>22</v>
      </c>
      <c r="I57" s="8" t="s">
        <v>23</v>
      </c>
      <c r="J57" s="8"/>
      <c r="K57" s="8" t="s">
        <v>21</v>
      </c>
      <c r="L57" s="8" t="s">
        <v>22</v>
      </c>
      <c r="M57" s="8" t="s">
        <v>23</v>
      </c>
      <c r="N57" s="8"/>
      <c r="O57" s="8" t="s">
        <v>21</v>
      </c>
      <c r="P57" s="8" t="s">
        <v>22</v>
      </c>
      <c r="Q57" s="8" t="s">
        <v>23</v>
      </c>
      <c r="R57" s="8"/>
      <c r="S57" s="8" t="s">
        <v>21</v>
      </c>
      <c r="T57" s="8" t="s">
        <v>22</v>
      </c>
      <c r="U57" s="8" t="s">
        <v>23</v>
      </c>
      <c r="V57" s="8"/>
      <c r="W57" s="8" t="s">
        <v>21</v>
      </c>
      <c r="X57" s="8" t="s">
        <v>22</v>
      </c>
      <c r="Y57" s="8" t="s">
        <v>23</v>
      </c>
    </row>
    <row r="58" spans="2:25" ht="18.75" customHeight="1" thickBot="1" x14ac:dyDescent="0.4">
      <c r="B58" s="9" t="s">
        <v>6</v>
      </c>
      <c r="C58" s="10">
        <v>4024.5517183100001</v>
      </c>
      <c r="D58" s="10">
        <v>4617.2787912200001</v>
      </c>
      <c r="E58" s="10">
        <v>5947.5402482899999</v>
      </c>
      <c r="F58" s="11"/>
      <c r="G58" s="10">
        <v>3193.5647224900003</v>
      </c>
      <c r="H58" s="10">
        <v>2538.2657403799999</v>
      </c>
      <c r="I58" s="10">
        <v>2839.8149594000001</v>
      </c>
      <c r="J58" s="11"/>
      <c r="K58" s="10">
        <v>6892.4399968400003</v>
      </c>
      <c r="L58" s="10">
        <v>7953.9009507199999</v>
      </c>
      <c r="M58" s="10">
        <v>7112.30740917</v>
      </c>
      <c r="N58" s="11"/>
      <c r="O58" s="10">
        <v>4727.4542073299999</v>
      </c>
      <c r="P58" s="10">
        <v>4682.64862687</v>
      </c>
      <c r="Q58" s="10">
        <v>4701.9887125200003</v>
      </c>
      <c r="R58" s="11"/>
      <c r="S58" s="10">
        <v>-237.41764873000011</v>
      </c>
      <c r="T58" s="10">
        <v>183.12237315999846</v>
      </c>
      <c r="U58" s="10">
        <v>131.35999340999751</v>
      </c>
      <c r="V58" s="11"/>
      <c r="W58" s="10">
        <v>18844.34741943</v>
      </c>
      <c r="X58" s="10">
        <v>20324.07596735</v>
      </c>
      <c r="Y58" s="10">
        <v>21138.03992825</v>
      </c>
    </row>
    <row r="59" spans="2:25" ht="16" thickBot="1" x14ac:dyDescent="0.4">
      <c r="B59" s="3" t="s">
        <v>7</v>
      </c>
      <c r="C59" s="12">
        <v>-130.90305494999993</v>
      </c>
      <c r="D59" s="12">
        <v>107.28152334999996</v>
      </c>
      <c r="E59" s="12">
        <v>214.36471935000003</v>
      </c>
      <c r="F59" s="13"/>
      <c r="G59" s="12">
        <v>-327.07551075000021</v>
      </c>
      <c r="H59" s="12">
        <v>-212.30994706000016</v>
      </c>
      <c r="I59" s="12">
        <v>87.140156749999846</v>
      </c>
      <c r="J59" s="13"/>
      <c r="K59" s="12">
        <v>1002.9277389199993</v>
      </c>
      <c r="L59" s="12">
        <v>1659.0159450300009</v>
      </c>
      <c r="M59" s="12">
        <v>1596.9749983099996</v>
      </c>
      <c r="N59" s="13"/>
      <c r="O59" s="12">
        <v>866.58948872000394</v>
      </c>
      <c r="P59" s="12">
        <v>732.42425239999989</v>
      </c>
      <c r="Q59" s="12">
        <v>673.00434256999995</v>
      </c>
      <c r="R59" s="13"/>
      <c r="S59" s="12">
        <v>-379.48446796000013</v>
      </c>
      <c r="T59" s="12">
        <v>-356.23095610191626</v>
      </c>
      <c r="U59" s="12">
        <v>-459.57957518999996</v>
      </c>
      <c r="V59" s="13"/>
      <c r="W59" s="12">
        <v>1032.0541939800032</v>
      </c>
      <c r="X59" s="12">
        <v>1930.1808176180841</v>
      </c>
      <c r="Y59" s="12">
        <v>2111.9046417899995</v>
      </c>
    </row>
    <row r="60" spans="2:25" ht="16" thickBot="1" x14ac:dyDescent="0.4">
      <c r="B60" s="9" t="s">
        <v>8</v>
      </c>
      <c r="C60" s="14">
        <v>-2.2813480000000013</v>
      </c>
      <c r="D60" s="14">
        <v>-3.1628199799999948</v>
      </c>
      <c r="E60" s="14">
        <v>-29.714805360000014</v>
      </c>
      <c r="F60" s="11"/>
      <c r="G60" s="14">
        <v>-24.648775000000001</v>
      </c>
      <c r="H60" s="14">
        <v>-24.968516999999999</v>
      </c>
      <c r="I60" s="14">
        <v>-24.032018000000001</v>
      </c>
      <c r="J60" s="11"/>
      <c r="K60" s="14">
        <v>-2.3717349999999868</v>
      </c>
      <c r="L60" s="14">
        <v>-1.3290360000000001</v>
      </c>
      <c r="M60" s="14">
        <v>-5.8583099999999995</v>
      </c>
      <c r="N60" s="11"/>
      <c r="O60" s="14">
        <v>-29.675367000000001</v>
      </c>
      <c r="P60" s="14">
        <v>-48.895739689999999</v>
      </c>
      <c r="Q60" s="14">
        <v>-61.56275285000001</v>
      </c>
      <c r="R60" s="11"/>
      <c r="S60" s="14">
        <v>-5.188886999999994</v>
      </c>
      <c r="T60" s="14">
        <v>-8.066000779999996</v>
      </c>
      <c r="U60" s="14">
        <v>-66.09297733999999</v>
      </c>
      <c r="V60" s="11"/>
      <c r="W60" s="14">
        <v>-64.166111999999998</v>
      </c>
      <c r="X60" s="14">
        <v>-86.422113449999983</v>
      </c>
      <c r="Y60" s="14">
        <v>-187.26086355000001</v>
      </c>
    </row>
    <row r="61" spans="2:25" ht="31.5" thickBot="1" x14ac:dyDescent="0.4">
      <c r="B61" s="3" t="s">
        <v>9</v>
      </c>
      <c r="C61" s="12">
        <f>C59-C60</f>
        <v>-128.62170694999992</v>
      </c>
      <c r="D61" s="12">
        <f t="shared" ref="D61:E61" si="64">D59-D60</f>
        <v>110.44434332999995</v>
      </c>
      <c r="E61" s="12">
        <f t="shared" si="64"/>
        <v>244.07952471000004</v>
      </c>
      <c r="F61" s="13"/>
      <c r="G61" s="12">
        <f>G59-G60</f>
        <v>-302.4267357500002</v>
      </c>
      <c r="H61" s="12">
        <f t="shared" ref="H61:I61" si="65">H59-H60</f>
        <v>-187.34143006000016</v>
      </c>
      <c r="I61" s="12">
        <f t="shared" si="65"/>
        <v>111.17217474999984</v>
      </c>
      <c r="J61" s="13"/>
      <c r="K61" s="12">
        <f>K59-K60</f>
        <v>1005.2994739199993</v>
      </c>
      <c r="L61" s="12">
        <f t="shared" ref="L61:M61" si="66">L59-L60</f>
        <v>1660.344981030001</v>
      </c>
      <c r="M61" s="12">
        <f t="shared" si="66"/>
        <v>1602.8333083099997</v>
      </c>
      <c r="N61" s="13"/>
      <c r="O61" s="12">
        <f>O59-O60</f>
        <v>896.26485572000399</v>
      </c>
      <c r="P61" s="12">
        <f t="shared" ref="P61:Q61" si="67">P59-P60</f>
        <v>781.31999208999991</v>
      </c>
      <c r="Q61" s="12">
        <f t="shared" si="67"/>
        <v>734.56709541999999</v>
      </c>
      <c r="R61" s="13"/>
      <c r="S61" s="12">
        <f>S59-S60</f>
        <v>-374.29558096000017</v>
      </c>
      <c r="T61" s="12">
        <f t="shared" ref="T61:U61" si="68">T59-T60</f>
        <v>-348.1649553219163</v>
      </c>
      <c r="U61" s="12">
        <f t="shared" si="68"/>
        <v>-393.48659784999995</v>
      </c>
      <c r="V61" s="13"/>
      <c r="W61" s="12">
        <f>W59-W60</f>
        <v>1096.2203059800031</v>
      </c>
      <c r="X61" s="12">
        <f t="shared" ref="X61:Y61" si="69">X59-X60</f>
        <v>2016.6029310680842</v>
      </c>
      <c r="Y61" s="12">
        <f t="shared" si="69"/>
        <v>2299.1655053399995</v>
      </c>
    </row>
    <row r="62" spans="2:25" ht="7.5" customHeight="1" thickBot="1" x14ac:dyDescent="0.4">
      <c r="B62" s="9"/>
      <c r="C62" s="10"/>
      <c r="D62" s="10"/>
      <c r="E62" s="15"/>
      <c r="F62" s="11"/>
      <c r="G62" s="10"/>
      <c r="H62" s="10"/>
      <c r="I62" s="15"/>
      <c r="J62" s="11"/>
      <c r="K62" s="10"/>
      <c r="L62" s="10"/>
      <c r="M62" s="15"/>
      <c r="N62" s="11"/>
      <c r="O62" s="10"/>
      <c r="P62" s="10"/>
      <c r="Q62" s="15"/>
      <c r="R62" s="11"/>
      <c r="S62" s="10"/>
      <c r="T62" s="10"/>
      <c r="U62" s="15"/>
      <c r="V62" s="11"/>
      <c r="W62" s="10"/>
      <c r="X62" s="10"/>
      <c r="Y62" s="15"/>
    </row>
    <row r="63" spans="2:25" ht="16" thickBot="1" x14ac:dyDescent="0.4">
      <c r="B63" s="3" t="s">
        <v>10</v>
      </c>
      <c r="C63" s="16">
        <f>ROUND(C59,0)/ROUND(C58,0)</f>
        <v>-3.2546583850931676E-2</v>
      </c>
      <c r="D63" s="16">
        <f t="shared" ref="D63:E63" si="70">ROUND(D59,0)/ROUND(D58,0)</f>
        <v>2.3175222005631362E-2</v>
      </c>
      <c r="E63" s="16">
        <f t="shared" si="70"/>
        <v>3.597848016139879E-2</v>
      </c>
      <c r="F63" s="13"/>
      <c r="G63" s="16">
        <f>ROUND(G59,0)/ROUND(G58,0)</f>
        <v>-0.1023794614902943</v>
      </c>
      <c r="H63" s="16">
        <f t="shared" ref="H63:I63" si="71">ROUND(H59,0)/ROUND(H58,0)</f>
        <v>-8.3530338849487781E-2</v>
      </c>
      <c r="I63" s="16">
        <f t="shared" si="71"/>
        <v>3.0633802816901409E-2</v>
      </c>
      <c r="J63" s="13"/>
      <c r="K63" s="16">
        <f>ROUND(K59,0)/ROUND(K58,0)</f>
        <v>0.1455310504933256</v>
      </c>
      <c r="L63" s="16">
        <f t="shared" ref="L63:M63" si="72">ROUND(L59,0)/ROUND(L58,0)</f>
        <v>0.20857430223786774</v>
      </c>
      <c r="M63" s="16">
        <f t="shared" si="72"/>
        <v>0.22455005624296964</v>
      </c>
      <c r="N63" s="13"/>
      <c r="O63" s="16">
        <f>ROUND(O59,0)/ROUND(O58,0)</f>
        <v>0.18341442775544742</v>
      </c>
      <c r="P63" s="16">
        <f t="shared" ref="P63:Q63" si="73">ROUND(P59,0)/ROUND(P58,0)</f>
        <v>0.15631005765534914</v>
      </c>
      <c r="Q63" s="16">
        <f t="shared" si="73"/>
        <v>0.14313058273075288</v>
      </c>
      <c r="R63" s="13"/>
      <c r="S63" s="16"/>
      <c r="T63" s="16"/>
      <c r="U63" s="16"/>
      <c r="V63" s="13"/>
      <c r="W63" s="16">
        <f>ROUND(W59,0)/ROUND(W58,0)</f>
        <v>5.4765442581192952E-2</v>
      </c>
      <c r="X63" s="16">
        <f t="shared" ref="X63:Y63" si="74">ROUND(X59,0)/ROUND(X58,0)</f>
        <v>9.4961621728006304E-2</v>
      </c>
      <c r="Y63" s="16">
        <f t="shared" si="74"/>
        <v>9.9914845302299174E-2</v>
      </c>
    </row>
    <row r="64" spans="2:25" ht="8.15" customHeight="1" thickBot="1" x14ac:dyDescent="0.4">
      <c r="B64" s="3"/>
      <c r="C64" s="12"/>
      <c r="D64" s="12"/>
      <c r="E64" s="16"/>
      <c r="F64" s="13"/>
      <c r="G64" s="12"/>
      <c r="H64" s="12"/>
      <c r="I64" s="16"/>
      <c r="J64" s="13"/>
      <c r="K64" s="12"/>
      <c r="L64" s="12"/>
      <c r="M64" s="16"/>
      <c r="N64" s="13"/>
      <c r="O64" s="12"/>
      <c r="P64" s="12"/>
      <c r="Q64" s="16"/>
      <c r="R64" s="13"/>
      <c r="S64" s="12"/>
      <c r="T64" s="12"/>
      <c r="U64" s="16"/>
      <c r="V64" s="13"/>
      <c r="W64" s="12"/>
      <c r="X64" s="12"/>
      <c r="Y64" s="16"/>
    </row>
    <row r="65" spans="2:25" ht="31.5" thickBot="1" x14ac:dyDescent="0.4">
      <c r="B65" s="3" t="s">
        <v>11</v>
      </c>
      <c r="C65" s="16">
        <f>ROUND(C61,0)/ROUND(C58,0)</f>
        <v>-3.2049689440993789E-2</v>
      </c>
      <c r="D65" s="16">
        <f t="shared" ref="D65:E65" si="75">ROUND(D61,0)/ROUND(D58,0)</f>
        <v>2.3824994585228503E-2</v>
      </c>
      <c r="E65" s="16">
        <f t="shared" si="75"/>
        <v>4.10221923335575E-2</v>
      </c>
      <c r="F65" s="13"/>
      <c r="G65" s="16">
        <f>ROUND(G61,0)/ROUND(G58,0)</f>
        <v>-9.4552285535378838E-2</v>
      </c>
      <c r="H65" s="16">
        <f t="shared" ref="H65:I65" si="76">ROUND(H61,0)/ROUND(H58,0)</f>
        <v>-7.3680063041765165E-2</v>
      </c>
      <c r="I65" s="16">
        <f t="shared" si="76"/>
        <v>3.9084507042253525E-2</v>
      </c>
      <c r="J65" s="13"/>
      <c r="K65" s="16">
        <f>ROUND(K61,0)/ROUND(K58,0)</f>
        <v>0.14582124201973301</v>
      </c>
      <c r="L65" s="16">
        <f t="shared" ref="L65:M65" si="77">ROUND(L61,0)/ROUND(L58,0)</f>
        <v>0.20870002514458133</v>
      </c>
      <c r="M65" s="16">
        <f t="shared" si="77"/>
        <v>0.22539370078740156</v>
      </c>
      <c r="N65" s="13"/>
      <c r="O65" s="16">
        <f>ROUND(O61,0)/ROUND(O58,0)</f>
        <v>0.18954939708060081</v>
      </c>
      <c r="P65" s="16">
        <f t="shared" ref="P65:Q65" si="78">ROUND(P61,0)/ROUND(P58,0)</f>
        <v>0.16677343583173179</v>
      </c>
      <c r="Q65" s="16">
        <f t="shared" si="78"/>
        <v>0.15631646108039132</v>
      </c>
      <c r="R65" s="13"/>
      <c r="S65" s="16"/>
      <c r="T65" s="16"/>
      <c r="U65" s="16"/>
      <c r="V65" s="13"/>
      <c r="W65" s="16">
        <f>ROUND(W61,0)/ROUND(W58,0)</f>
        <v>5.8161749097856083E-2</v>
      </c>
      <c r="X65" s="16">
        <f t="shared" ref="X65:Y65" si="79">ROUND(X61,0)/ROUND(X58,0)</f>
        <v>9.9242275142688449E-2</v>
      </c>
      <c r="Y65" s="16">
        <f t="shared" si="79"/>
        <v>0.10876147223010692</v>
      </c>
    </row>
    <row r="66" spans="2:25" x14ac:dyDescent="0.35">
      <c r="B66" s="24" t="s">
        <v>26</v>
      </c>
    </row>
  </sheetData>
  <mergeCells count="1">
    <mergeCell ref="B1:X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Barbieri, Frederic (GE Renewable Energy)</dc:creator>
  <cp:lastModifiedBy>Shoor, Blaire (GE Corporate)</cp:lastModifiedBy>
  <dcterms:created xsi:type="dcterms:W3CDTF">2021-01-26T20:19:44Z</dcterms:created>
  <dcterms:modified xsi:type="dcterms:W3CDTF">2021-01-27T21:27:59Z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